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167" documentId="13_ncr:1_{F6CB121F-512D-4AA6-A0C1-0FB36C537598}" xr6:coauthVersionLast="47" xr6:coauthVersionMax="47" xr10:uidLastSave="{98ADD497-C592-4D55-A3B1-A7DB58151DB8}"/>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2" l="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I2" i="6"/>
  <c r="I5" i="6"/>
  <c r="L2" i="6"/>
  <c r="L5" i="6"/>
  <c r="L4" i="6"/>
  <c r="J5" i="6"/>
  <c r="J2" i="6"/>
  <c r="J4" i="6"/>
  <c r="I4" i="6"/>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1" i="5"/>
  <c r="J41" i="5"/>
  <c r="I41" i="5"/>
  <c r="G41" i="5"/>
  <c r="B4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B3" i="1"/>
  <c r="B4" i="1"/>
  <c r="B5" i="1"/>
  <c r="B6" i="1"/>
  <c r="B7" i="1"/>
  <c r="B8" i="1"/>
  <c r="B9" i="1"/>
  <c r="B10" i="1"/>
  <c r="B11" i="1"/>
  <c r="B12" i="1"/>
  <c r="B13" i="1"/>
  <c r="G2" i="1"/>
  <c r="I2" i="1"/>
  <c r="J2" i="1"/>
  <c r="L2" i="1"/>
  <c r="I3" i="1"/>
  <c r="I4" i="1"/>
  <c r="I5" i="1"/>
  <c r="I6" i="1"/>
  <c r="I7" i="1"/>
  <c r="I8" i="1"/>
  <c r="I9" i="1"/>
  <c r="I10" i="1"/>
  <c r="I11" i="1"/>
  <c r="I12" i="1"/>
  <c r="I13"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3" i="1"/>
  <c r="L3" i="1"/>
  <c r="G4" i="1"/>
  <c r="L4" i="1"/>
  <c r="G5" i="1"/>
  <c r="L5" i="1"/>
  <c r="G6" i="1"/>
  <c r="L6" i="1"/>
  <c r="G7" i="1"/>
  <c r="L7" i="1"/>
  <c r="G8" i="1"/>
  <c r="L8" i="1"/>
  <c r="G9" i="1"/>
  <c r="L9" i="1"/>
  <c r="G10" i="1"/>
  <c r="L10" i="1"/>
  <c r="G11" i="1"/>
  <c r="L11" i="1"/>
  <c r="G12" i="1"/>
  <c r="L12" i="1"/>
  <c r="G13" i="1"/>
  <c r="L13" i="1"/>
</calcChain>
</file>

<file path=xl/sharedStrings.xml><?xml version="1.0" encoding="utf-8"?>
<sst xmlns="http://schemas.openxmlformats.org/spreadsheetml/2006/main" count="178575" uniqueCount="39070">
  <si>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</si>
  <si>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</si>
  <si>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</si>
  <si>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</si>
  <si>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</si>
  <si>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</si>
  <si>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</si>
  <si>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</si>
  <si>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</si>
  <si>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</si>
  <si>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</si>
  <si>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</si>
  <si>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</si>
  <si>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</si>
  <si>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</si>
  <si>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</si>
  <si>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</si>
  <si>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</si>
  <si>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</si>
  <si>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</si>
  <si>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</si>
  <si>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</si>
  <si>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</si>
  <si>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</si>
  <si>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</si>
  <si>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</si>
  <si>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</si>
  <si>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</si>
  <si>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</si>
  <si>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</si>
  <si>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</si>
  <si>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</si>
  <si>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</si>
  <si>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</si>
  <si>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</si>
  <si>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</si>
  <si>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</si>
  <si>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</si>
  <si>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</si>
  <si>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</si>
  <si>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</si>
  <si>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</si>
  <si>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</si>
  <si>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</si>
  <si>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</si>
  <si>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</si>
  <si>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</si>
  <si>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</si>
  <si>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</si>
  <si>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</si>
  <si>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</si>
  <si>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</si>
  <si>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</si>
  <si>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</si>
  <si>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</si>
  <si>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</si>
  <si>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</si>
  <si>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</si>
  <si>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</si>
  <si>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</si>
  <si>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</si>
  <si>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</si>
  <si>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</si>
  <si>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</si>
  <si>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</si>
  <si>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</si>
  <si>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</si>
  <si>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</si>
  <si>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</si>
  <si>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</si>
  <si>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</si>
  <si>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</si>
  <si>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</si>
  <si>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</si>
  <si>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</si>
  <si>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</si>
  <si>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</si>
  <si>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</si>
  <si>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</si>
  <si>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</si>
  <si>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</si>
  <si>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</si>
  <si>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</si>
  <si>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</si>
  <si>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</si>
  <si>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</si>
  <si>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</si>
  <si>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</si>
  <si>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</si>
  <si>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</si>
  <si>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</si>
  <si>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</si>
  <si>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</si>
  <si>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</si>
  <si>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</si>
  <si>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</si>
  <si>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</si>
  <si>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</si>
  <si>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</si>
  <si>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</si>
  <si>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</si>
  <si>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</si>
  <si>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</si>
  <si>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</si>
  <si>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</si>
  <si>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</si>
  <si>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</si>
  <si>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</si>
  <si>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</si>
  <si>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</si>
  <si>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</si>
  <si>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</si>
  <si>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</si>
  <si>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</si>
  <si>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</si>
  <si>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</si>
  <si>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</si>
  <si>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</si>
  <si>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</si>
  <si>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</si>
  <si>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</si>
  <si>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</si>
  <si>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</si>
  <si>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</si>
  <si>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</si>
  <si>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</si>
  <si>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</si>
  <si>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</si>
  <si>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</si>
  <si>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</si>
  <si>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</si>
  <si>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</si>
  <si>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</si>
  <si>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</si>
  <si>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</si>
  <si>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</si>
  <si>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</si>
  <si>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</si>
  <si>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</si>
  <si>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</si>
  <si>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</si>
  <si>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</si>
  <si>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</si>
  <si>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</si>
  <si>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</si>
  <si>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</si>
  <si>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</si>
  <si>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</si>
  <si>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</si>
  <si>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</si>
  <si>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</si>
  <si>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</si>
  <si>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</si>
  <si>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</si>
  <si>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</si>
  <si>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</si>
  <si>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</si>
  <si>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</si>
  <si>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</si>
  <si>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</si>
  <si>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</si>
  <si>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</si>
  <si>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</si>
  <si>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</si>
  <si>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</si>
  <si>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</si>
  <si>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</si>
  <si>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</si>
  <si>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</si>
  <si>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</si>
  <si>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</si>
  <si>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</si>
  <si>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</si>
  <si>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</si>
  <si>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</si>
  <si>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</si>
  <si>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</si>
  <si>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</si>
  <si>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</si>
  <si>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</si>
  <si>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</si>
  <si>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</si>
  <si>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</si>
  <si>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</si>
  <si>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</si>
  <si>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</si>
  <si>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</si>
  <si>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</si>
  <si>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</si>
  <si>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</si>
  <si>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</si>
  <si>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</si>
  <si>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</si>
  <si>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</si>
  <si>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</si>
  <si>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</si>
  <si>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</si>
  <si>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</si>
  <si>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</si>
  <si>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</si>
  <si>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</si>
  <si>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</si>
  <si>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</si>
  <si>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</si>
  <si>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</si>
  <si>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</si>
  <si>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</si>
  <si>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</si>
  <si>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</si>
  <si>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</si>
  <si>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</si>
  <si>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</si>
  <si>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</si>
  <si>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</si>
  <si>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</si>
  <si>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</si>
  <si>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</si>
  <si>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</si>
  <si>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</si>
  <si>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</si>
  <si>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</si>
  <si>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</si>
  <si>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</si>
  <si>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</si>
  <si>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</si>
  <si>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</si>
  <si>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</si>
  <si>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</si>
  <si>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</si>
  <si>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</si>
  <si>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</si>
  <si>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</si>
  <si>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</si>
  <si>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</si>
  <si>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</si>
  <si>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</si>
  <si>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</si>
  <si>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</si>
  <si>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</si>
  <si>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</si>
  <si>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</si>
  <si>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</si>
  <si>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</si>
  <si>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</si>
  <si>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</si>
  <si>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</si>
  <si>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</si>
  <si>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</si>
  <si>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</si>
  <si>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</si>
  <si>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</si>
  <si>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</si>
  <si>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</si>
  <si>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</si>
  <si>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</si>
  <si>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</si>
  <si>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</si>
  <si>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</si>
  <si>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</si>
  <si>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</si>
  <si>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</si>
  <si>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</si>
  <si>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</si>
  <si>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</si>
  <si>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</si>
  <si>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</si>
  <si>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</si>
  <si>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</si>
  <si>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</si>
  <si>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</si>
  <si>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</si>
  <si>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</si>
  <si>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</si>
  <si>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</si>
  <si>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</si>
  <si>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</si>
  <si>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</si>
  <si>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</si>
  <si>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</si>
  <si>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</si>
  <si>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</si>
  <si>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</si>
  <si>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</si>
  <si>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</si>
  <si>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</si>
  <si>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</si>
  <si>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</si>
  <si>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</si>
  <si>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</si>
  <si>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</si>
  <si>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</si>
  <si>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</si>
  <si>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</si>
  <si>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</si>
  <si>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</si>
  <si>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</si>
  <si>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</si>
  <si>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</si>
  <si>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</si>
  <si>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</si>
  <si>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</si>
  <si>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</si>
  <si>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</si>
  <si>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</si>
  <si>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</si>
  <si>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</si>
  <si>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</si>
  <si>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</si>
  <si>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</si>
  <si>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</si>
  <si>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</si>
  <si>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</si>
  <si>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</si>
  <si>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</si>
  <si>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</si>
  <si>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</si>
  <si>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</si>
  <si>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</si>
  <si>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</si>
  <si>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</si>
  <si>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</si>
  <si>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</si>
  <si>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</si>
  <si>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</si>
  <si>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</si>
  <si>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</si>
  <si>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</si>
  <si>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</si>
  <si>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</si>
  <si>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</si>
  <si>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</si>
  <si>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</si>
  <si>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</si>
  <si>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</si>
  <si>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</si>
  <si>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</si>
  <si>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</si>
  <si>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</si>
  <si>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</si>
  <si>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</si>
  <si>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</si>
  <si>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</si>
  <si>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</si>
  <si>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</si>
  <si>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</si>
  <si>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</si>
  <si>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</si>
  <si>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</si>
  <si>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</si>
  <si>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</si>
  <si>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</si>
  <si>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</si>
  <si>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</si>
  <si>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</si>
  <si>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</si>
  <si>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</si>
  <si>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</si>
  <si>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</si>
  <si>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</si>
  <si>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</si>
  <si>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</si>
  <si>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</si>
  <si>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</si>
  <si>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</si>
  <si>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</si>
  <si>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</si>
  <si>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</si>
  <si>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</si>
  <si>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</si>
  <si>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</si>
  <si>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</si>
  <si>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</si>
  <si>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</si>
  <si>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</si>
  <si>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</si>
  <si>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</si>
  <si>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</si>
  <si>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</si>
  <si>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</si>
  <si>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</si>
  <si>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</si>
  <si>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</si>
  <si>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</si>
  <si>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</si>
  <si>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</si>
  <si>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</si>
  <si>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</si>
  <si>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</si>
  <si>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</si>
  <si>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</si>
  <si>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</si>
  <si>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</si>
  <si>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</si>
  <si>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</si>
  <si>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</si>
  <si>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</si>
  <si>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</si>
  <si>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</si>
  <si>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</si>
  <si>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</si>
  <si>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</si>
  <si>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</si>
  <si>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</si>
  <si>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</si>
  <si>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</si>
  <si>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</si>
  <si>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</si>
  <si>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</si>
  <si>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</si>
  <si>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</si>
  <si>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</si>
  <si>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</si>
  <si>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</si>
  <si>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</si>
  <si>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</si>
  <si>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</si>
  <si>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</si>
  <si>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</si>
  <si>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</si>
  <si>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</si>
  <si>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</si>
  <si>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</si>
  <si>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</si>
  <si>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</si>
  <si>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</si>
  <si>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</si>
  <si>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</si>
  <si>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</si>
  <si>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</si>
  <si>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</si>
  <si>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</si>
  <si>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</si>
  <si>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</si>
  <si>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</si>
  <si>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</si>
  <si>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</si>
  <si>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</si>
  <si>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</si>
  <si>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</si>
  <si>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</si>
  <si>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</si>
  <si>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</si>
  <si>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</si>
  <si>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</si>
  <si>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</si>
  <si>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</si>
  <si>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</si>
  <si>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</si>
  <si>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</si>
  <si>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</si>
  <si>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</si>
  <si>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</si>
  <si>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</si>
  <si>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</si>
  <si>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</si>
  <si>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</si>
  <si>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</si>
  <si>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</si>
  <si>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</si>
  <si>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</si>
  <si>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</si>
  <si>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</si>
  <si>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</si>
  <si>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</si>
  <si>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</si>
  <si>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</si>
  <si>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</si>
  <si>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</si>
  <si>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</si>
  <si>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</si>
  <si>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</si>
  <si>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</si>
  <si>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</si>
  <si>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</si>
  <si>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</si>
  <si>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</si>
  <si>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</si>
  <si>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</si>
  <si>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</si>
  <si>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</si>
  <si>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</si>
  <si>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</si>
  <si>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</si>
  <si>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</si>
  <si>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</si>
  <si>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</si>
  <si>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</si>
  <si>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</si>
  <si>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</si>
  <si>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</si>
  <si>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</si>
  <si>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</si>
  <si>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</si>
  <si>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</si>
  <si>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</si>
  <si>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</si>
  <si>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</si>
  <si>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</si>
  <si>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</si>
  <si>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</si>
  <si>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</si>
  <si>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</si>
  <si>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</si>
  <si>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</si>
  <si>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</si>
  <si>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</si>
  <si>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</si>
  <si>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</si>
  <si>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</si>
  <si>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</si>
  <si>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</si>
  <si>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</si>
  <si>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</si>
  <si>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</si>
  <si>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</si>
  <si>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</si>
  <si>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</si>
  <si>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</si>
  <si>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</si>
  <si>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</si>
  <si>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</si>
  <si>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</si>
  <si>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</si>
  <si>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</si>
  <si>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</si>
  <si>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</si>
  <si>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</si>
  <si>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</si>
  <si>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</si>
  <si>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</si>
  <si>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</si>
  <si>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</si>
  <si>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</si>
  <si>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</si>
  <si>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</si>
  <si>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</si>
  <si>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</si>
  <si>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</si>
  <si>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</si>
  <si>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</si>
  <si>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</si>
  <si>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</si>
  <si>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</si>
  <si>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</si>
  <si>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</si>
  <si>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</si>
  <si>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</si>
  <si>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</si>
  <si>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</si>
  <si>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</si>
  <si>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</si>
  <si>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</si>
  <si>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</si>
  <si>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</si>
  <si>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</si>
  <si>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</si>
  <si>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</si>
  <si>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</si>
  <si>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</si>
  <si>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</si>
  <si>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</si>
  <si>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</si>
  <si>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</si>
  <si>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</si>
  <si>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</si>
  <si>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</si>
  <si>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</si>
  <si>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</si>
  <si>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</si>
  <si>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</si>
  <si>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</si>
  <si>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</si>
  <si>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</si>
  <si>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</si>
  <si>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</si>
  <si>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</si>
  <si>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</si>
  <si>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</si>
  <si>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</si>
  <si>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</si>
  <si>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</si>
  <si>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</si>
  <si>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</si>
  <si>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</si>
  <si>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</si>
  <si>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</si>
  <si>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</si>
  <si>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</si>
  <si>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</si>
  <si>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</si>
  <si>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</si>
  <si>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</si>
  <si>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</si>
  <si>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</si>
  <si>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</si>
  <si>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</si>
  <si>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</si>
  <si>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</si>
  <si>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</si>
  <si>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</si>
  <si>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</si>
  <si>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</si>
  <si>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</si>
  <si>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</si>
  <si>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</si>
  <si>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</si>
  <si>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</si>
  <si>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</si>
  <si>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</si>
  <si>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</si>
  <si>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</si>
  <si>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</si>
  <si>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</si>
  <si>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</si>
  <si>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</si>
  <si>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</si>
  <si>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</si>
  <si>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</si>
  <si>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</si>
  <si>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</si>
  <si>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</si>
  <si>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</si>
  <si>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</si>
  <si>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</si>
  <si>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</si>
  <si>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</si>
  <si>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</si>
  <si>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</si>
  <si>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</si>
  <si>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</si>
  <si>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</si>
  <si>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</si>
  <si>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</si>
  <si>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</si>
  <si>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</si>
  <si>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</si>
  <si>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</si>
  <si>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</si>
  <si>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</si>
  <si>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</si>
  <si>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</si>
  <si>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</si>
  <si>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</si>
  <si>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</si>
  <si>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</si>
  <si>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</si>
  <si>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</si>
  <si>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</si>
  <si>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</si>
  <si>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</si>
  <si>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</si>
  <si>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</si>
  <si>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</si>
  <si>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</si>
  <si>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</si>
  <si>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</si>
  <si>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</si>
  <si>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</si>
  <si>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</si>
  <si>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</si>
  <si>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</si>
  <si>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</si>
  <si>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</si>
  <si>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</si>
  <si>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</si>
  <si>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</si>
  <si>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</si>
  <si>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</si>
  <si>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</si>
  <si>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</si>
  <si>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</si>
  <si>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</si>
  <si>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</si>
  <si>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</si>
  <si>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</si>
  <si>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</si>
  <si>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</si>
  <si>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</si>
  <si>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</si>
  <si>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</si>
  <si>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</si>
  <si>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</si>
  <si>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</si>
  <si>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</si>
  <si>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</si>
  <si>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</si>
  <si>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</si>
  <si>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</si>
  <si>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</si>
  <si>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</si>
  <si>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</si>
  <si>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</si>
  <si>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</si>
  <si>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</si>
  <si>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</si>
  <si>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</si>
  <si>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</si>
  <si>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</si>
  <si>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</si>
  <si>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</si>
  <si>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</si>
  <si>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</si>
  <si>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</si>
  <si>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</si>
  <si>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</si>
  <si>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</si>
  <si>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</si>
  <si>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</si>
  <si>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</si>
  <si>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</si>
  <si>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</si>
  <si>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</si>
  <si>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</si>
  <si>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</si>
  <si>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</si>
  <si>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</si>
  <si>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</si>
  <si>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</si>
  <si>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</si>
  <si>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</si>
  <si>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</si>
  <si>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</si>
  <si>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</si>
  <si>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</si>
  <si>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</si>
  <si>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</si>
  <si>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</si>
  <si>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</si>
  <si>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</si>
  <si>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</si>
  <si>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</si>
  <si>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</si>
  <si>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</si>
  <si>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</si>
  <si>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</si>
  <si>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</si>
  <si>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</si>
  <si>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</si>
  <si>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</si>
  <si>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</si>
  <si>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</si>
  <si>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</si>
  <si>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</si>
  <si>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</si>
  <si>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</si>
  <si>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</si>
  <si>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</si>
  <si>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</si>
  <si>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</si>
  <si>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</si>
  <si>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</si>
  <si>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</si>
  <si>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</si>
  <si>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</si>
  <si>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</si>
  <si>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</si>
  <si>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</si>
  <si>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</si>
  <si>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</si>
  <si>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</si>
  <si>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</si>
  <si>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</si>
  <si>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</si>
  <si>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</si>
  <si>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</si>
  <si>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</si>
  <si>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</si>
  <si>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</si>
  <si>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</si>
  <si>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</si>
  <si>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</si>
  <si>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</si>
  <si>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</si>
  <si>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</si>
  <si>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</si>
  <si>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</si>
  <si>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</si>
  <si>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</si>
  <si>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</si>
  <si>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</si>
  <si>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</si>
  <si>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</si>
  <si>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</si>
  <si>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</si>
  <si>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</si>
  <si>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</si>
  <si>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</si>
  <si>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</si>
  <si>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</si>
  <si>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</si>
  <si>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</si>
  <si>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</si>
  <si>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</si>
  <si>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</si>
  <si>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</si>
  <si>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</si>
  <si>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</si>
  <si>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</si>
  <si>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</si>
  <si>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</si>
  <si>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</si>
  <si>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</si>
  <si>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</si>
  <si>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</si>
  <si>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</si>
  <si>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</si>
  <si>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</si>
  <si>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</si>
  <si>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</si>
  <si>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</si>
  <si>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</si>
  <si>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</si>
  <si>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</si>
  <si>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</si>
  <si>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</si>
  <si>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</si>
  <si>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</si>
  <si>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</si>
  <si>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</si>
  <si>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</si>
  <si>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</si>
  <si>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</si>
  <si>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</si>
  <si>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</si>
  <si>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</si>
  <si>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</si>
  <si>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</si>
  <si>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</si>
  <si>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</si>
  <si>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</si>
  <si>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</si>
  <si>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</si>
  <si>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</si>
  <si>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</si>
  <si>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</si>
  <si>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</si>
  <si>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</si>
  <si>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</si>
  <si>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</si>
  <si>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</si>
  <si>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</si>
  <si>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</si>
  <si>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</si>
  <si>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</si>
  <si>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</si>
  <si>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</si>
  <si>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</si>
  <si>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</si>
  <si>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</si>
  <si>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</si>
  <si>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</si>
  <si>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</si>
  <si>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</si>
  <si>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</si>
  <si>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</si>
  <si>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</si>
  <si>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</si>
  <si>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</si>
  <si>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</si>
  <si>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</si>
  <si>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</si>
  <si>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</si>
  <si>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</si>
  <si>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</si>
  <si>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</si>
  <si>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</si>
  <si>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</si>
  <si>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</si>
  <si>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</si>
  <si>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</si>
  <si>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</si>
  <si>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</si>
  <si>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</si>
  <si>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</si>
  <si>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</si>
  <si>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</si>
  <si>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</si>
  <si>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</si>
  <si>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</si>
  <si>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</si>
  <si>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</si>
  <si>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</si>
  <si>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</si>
  <si>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</si>
  <si>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</si>
  <si>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</si>
  <si>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</si>
  <si>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</si>
  <si>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</si>
  <si>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</si>
  <si>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</si>
  <si>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</si>
  <si>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</si>
  <si>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</si>
  <si>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</si>
  <si>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</si>
  <si>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</si>
  <si>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</si>
  <si>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</si>
  <si>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</si>
  <si>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</si>
  <si>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</si>
  <si>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</si>
  <si>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</si>
  <si>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</si>
  <si>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</si>
  <si>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</si>
  <si>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</si>
  <si>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</si>
  <si>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</si>
  <si>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</si>
  <si>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</si>
  <si>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</si>
  <si>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</si>
  <si>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</si>
  <si>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</si>
  <si>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</si>
  <si>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</si>
  <si>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</si>
  <si>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</si>
  <si>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</si>
  <si>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</si>
  <si>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</si>
  <si>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</si>
  <si>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</si>
  <si>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</si>
  <si>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</si>
  <si>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</si>
  <si>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</si>
  <si>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</si>
  <si>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</si>
  <si>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</si>
  <si>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</si>
  <si>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</si>
  <si>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</si>
  <si>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</si>
  <si>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</si>
  <si>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</si>
  <si>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</si>
  <si>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</si>
  <si>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</si>
  <si>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</si>
  <si>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</si>
  <si>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</si>
  <si>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</si>
  <si>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</si>
  <si>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</si>
  <si>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</si>
  <si>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</si>
  <si>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</si>
  <si>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</si>
  <si>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</si>
  <si>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</si>
  <si>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</si>
  <si>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</si>
  <si>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</si>
  <si>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</si>
  <si>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</si>
  <si>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</si>
  <si>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</si>
  <si>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</si>
  <si>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</si>
  <si>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</si>
  <si>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</si>
  <si>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</si>
  <si>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</si>
  <si>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</si>
  <si>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</si>
  <si>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</si>
  <si>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</si>
  <si>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</si>
  <si>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</si>
  <si>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</si>
  <si>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</si>
  <si>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</si>
  <si>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</si>
  <si>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</si>
  <si>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</si>
  <si>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</si>
  <si>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</si>
  <si>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</si>
  <si>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</si>
  <si>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</si>
  <si>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</si>
  <si>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</si>
  <si>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</si>
  <si>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</si>
  <si>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</si>
  <si>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</si>
  <si>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</si>
  <si>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</si>
  <si>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</si>
  <si>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</si>
  <si>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</si>
  <si>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</si>
  <si>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</si>
  <si>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</si>
  <si>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</si>
  <si>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</si>
  <si>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</si>
  <si>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</si>
  <si>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</si>
  <si>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</si>
  <si>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</si>
  <si>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</si>
  <si>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</si>
  <si>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</si>
  <si>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</si>
  <si>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</si>
  <si>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</si>
  <si>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</si>
  <si>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</si>
  <si>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</si>
  <si>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</si>
  <si>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</si>
  <si>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</si>
  <si>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</si>
  <si>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</si>
  <si>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</si>
  <si>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</si>
  <si>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</si>
  <si>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</si>
  <si>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</si>
  <si>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</si>
  <si>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</si>
  <si>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</si>
  <si>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</si>
  <si>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</si>
  <si>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</si>
  <si>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</si>
  <si>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</si>
  <si>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</si>
  <si>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</si>
  <si>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</si>
  <si>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</si>
  <si>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</si>
  <si>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</si>
  <si>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</si>
  <si>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</si>
  <si>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</si>
  <si>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</si>
  <si>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</si>
  <si>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</si>
  <si>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</si>
  <si>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</si>
  <si>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</si>
  <si>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</si>
  <si>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</si>
  <si>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</si>
  <si>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</si>
  <si>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</si>
  <si>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</si>
  <si>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</si>
  <si>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</si>
  <si>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</si>
  <si>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</si>
  <si>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</si>
  <si>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</si>
  <si>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</si>
  <si>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</si>
  <si>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</si>
  <si>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</si>
  <si>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</si>
  <si>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</si>
  <si>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</si>
  <si>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</si>
  <si>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</si>
  <si>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</si>
  <si>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</si>
  <si>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</si>
  <si>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</si>
  <si>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</si>
  <si>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</si>
  <si>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</si>
  <si>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</si>
  <si>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</si>
  <si>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</si>
  <si>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</si>
  <si>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</si>
  <si>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</si>
  <si>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</si>
  <si>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</si>
  <si>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</si>
  <si>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</si>
  <si>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</si>
  <si>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</si>
  <si>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</si>
  <si>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</si>
  <si>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</si>
  <si>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</si>
  <si>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</si>
  <si>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</si>
  <si>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</si>
  <si>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</si>
  <si>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</si>
  <si>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</si>
  <si>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</si>
  <si>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</si>
  <si>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</si>
  <si>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</si>
  <si>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</si>
  <si>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</si>
  <si>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</si>
  <si>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</si>
  <si>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</si>
  <si>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</si>
  <si>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</si>
  <si>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</si>
  <si>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</si>
  <si>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</si>
  <si>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</si>
  <si>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</si>
  <si>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</si>
  <si>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</si>
  <si>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</si>
  <si>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</si>
  <si>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</si>
  <si>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</si>
  <si>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</si>
  <si>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</si>
  <si>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</si>
  <si>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</si>
  <si>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</si>
  <si>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</si>
  <si>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</si>
  <si>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</si>
  <si>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</si>
  <si>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</si>
  <si>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</si>
  <si>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</si>
  <si>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</si>
  <si>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</si>
  <si>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</si>
  <si>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</si>
  <si>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</si>
  <si>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</si>
  <si>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</si>
  <si>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</si>
  <si>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</si>
  <si>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</si>
  <si>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</si>
  <si>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</si>
  <si>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</si>
  <si>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</si>
  <si>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</si>
  <si>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</si>
  <si>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</si>
  <si>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</si>
  <si>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</si>
  <si>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</si>
  <si>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</si>
  <si>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</si>
  <si>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</si>
  <si>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</si>
  <si>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</si>
  <si>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</si>
  <si>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</si>
  <si>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</si>
  <si>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</si>
  <si>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</si>
  <si>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</si>
  <si>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</si>
  <si>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</si>
  <si>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</si>
  <si>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</si>
  <si>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</si>
  <si>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</si>
  <si>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</si>
  <si>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</si>
  <si>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</si>
  <si>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</si>
  <si>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</si>
  <si>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</si>
  <si>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</si>
  <si>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</si>
  <si>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</si>
  <si>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</si>
  <si>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</si>
  <si>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</si>
  <si>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</si>
  <si>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</si>
  <si>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</si>
  <si>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</si>
  <si>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</si>
  <si>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</si>
  <si>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</si>
  <si>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</si>
  <si>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</si>
  <si>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</si>
  <si>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</si>
  <si>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</si>
  <si>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</si>
  <si>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</si>
  <si>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</si>
  <si>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</si>
  <si>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</si>
  <si>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</si>
  <si>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</si>
  <si>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</si>
  <si>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</si>
  <si>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</si>
  <si>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</si>
  <si>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</si>
  <si>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</si>
  <si>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</si>
  <si>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</si>
  <si>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</si>
  <si>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</si>
  <si>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</si>
  <si>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</si>
  <si>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</si>
  <si>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</si>
  <si>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</si>
  <si>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</si>
  <si>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</si>
  <si>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</si>
  <si>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</si>
  <si>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</si>
  <si>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</si>
  <si>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</si>
  <si>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</si>
  <si>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</si>
  <si>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</si>
  <si>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</si>
  <si>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</si>
  <si>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</si>
  <si>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</si>
  <si>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</si>
  <si>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</si>
  <si>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</si>
  <si>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</si>
  <si>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</si>
  <si>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</si>
  <si>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</si>
  <si>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</si>
  <si>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</si>
  <si>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</si>
  <si>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</si>
  <si>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</si>
  <si>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</si>
  <si>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</si>
  <si>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</si>
  <si>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</si>
  <si>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</si>
  <si>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</si>
  <si>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</si>
  <si>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</si>
  <si>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</si>
  <si>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</si>
  <si>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</si>
  <si>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</si>
  <si>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</si>
  <si>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</si>
  <si>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</si>
  <si>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</si>
  <si>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</si>
  <si>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</si>
  <si>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</si>
  <si>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</si>
  <si>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</si>
  <si>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</si>
  <si>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</si>
  <si>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</si>
  <si>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</si>
  <si>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</si>
  <si>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</si>
  <si>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</si>
  <si>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</si>
  <si>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</si>
  <si>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</si>
  <si>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</si>
  <si>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</si>
  <si>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</si>
  <si>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</si>
  <si>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</si>
  <si>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</si>
  <si>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</si>
  <si>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</si>
  <si>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</si>
  <si>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</si>
  <si>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</si>
  <si>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</si>
  <si>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</si>
  <si>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</si>
  <si>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</si>
  <si>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</si>
  <si>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</si>
  <si>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</si>
  <si>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</si>
  <si>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</si>
  <si>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</si>
  <si>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</si>
  <si>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</si>
  <si>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</si>
  <si>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</si>
  <si>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</si>
  <si>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</si>
  <si>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</si>
  <si>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</si>
  <si>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</si>
  <si>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</si>
  <si>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</si>
  <si>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</si>
  <si>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</si>
  <si>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</si>
  <si>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</si>
  <si>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</si>
  <si>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</si>
  <si>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</si>
  <si>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</si>
  <si>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</si>
  <si>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</si>
  <si>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</si>
  <si>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</si>
  <si>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</si>
  <si>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</si>
  <si>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</si>
  <si>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</si>
  <si>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</si>
  <si>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</si>
  <si>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</si>
  <si>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</si>
  <si>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</si>
  <si>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</si>
  <si>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</si>
  <si>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</si>
  <si>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</si>
  <si>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</si>
  <si>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</si>
  <si>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</si>
  <si>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</si>
  <si>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</si>
  <si>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</si>
  <si>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</si>
  <si>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</si>
  <si>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</si>
  <si>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</si>
  <si>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</si>
  <si>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</si>
  <si>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</si>
  <si>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</si>
  <si>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</si>
  <si>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</si>
  <si>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</si>
  <si>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</si>
  <si>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</si>
  <si>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</si>
  <si>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</si>
  <si>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</si>
  <si>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</si>
  <si>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</si>
  <si>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</si>
  <si>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</si>
  <si>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</si>
  <si>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</si>
  <si>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</si>
  <si>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</si>
  <si>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</si>
  <si>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</si>
  <si>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</si>
  <si>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</si>
  <si>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</si>
  <si>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</si>
  <si>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</si>
  <si>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</si>
  <si>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</si>
  <si>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</si>
  <si>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</si>
  <si>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</si>
  <si>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</si>
  <si>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</si>
  <si>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</si>
  <si>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</si>
  <si>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</si>
  <si>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</si>
  <si>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</si>
  <si>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</si>
  <si>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</si>
  <si>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</si>
  <si>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</si>
  <si>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</si>
  <si>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</si>
  <si>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</si>
  <si>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</si>
  <si>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</si>
  <si>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</si>
  <si>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</si>
  <si>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</si>
  <si>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</si>
  <si>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</si>
  <si>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</si>
  <si>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</si>
  <si>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</si>
  <si>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</si>
  <si>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</si>
  <si>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</si>
  <si>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</si>
  <si>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</si>
  <si>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</si>
  <si>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</si>
  <si>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</si>
  <si>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</si>
  <si>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</si>
  <si>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</si>
  <si>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</si>
  <si>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</si>
  <si>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</si>
  <si>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</si>
  <si>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</si>
  <si>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</si>
  <si>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</si>
  <si>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</si>
  <si>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</si>
  <si>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</si>
  <si>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</si>
  <si>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</si>
  <si>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</si>
  <si>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</si>
  <si>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</si>
  <si>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</si>
  <si>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</si>
  <si>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</si>
  <si>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</si>
  <si>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</si>
  <si>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</si>
  <si>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</si>
  <si>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</si>
  <si>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</si>
  <si>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</si>
  <si>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</si>
  <si>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</si>
  <si>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</si>
  <si>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</si>
  <si>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</si>
  <si>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</si>
  <si>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</si>
  <si>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</si>
  <si>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</si>
  <si>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</si>
  <si>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</si>
  <si>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</si>
  <si>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</si>
  <si>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</si>
  <si>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</si>
  <si>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</si>
  <si>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</si>
  <si>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</si>
  <si>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</si>
  <si>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</si>
  <si>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</si>
  <si>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</si>
  <si>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</si>
  <si>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</si>
  <si>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</si>
  <si>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</si>
  <si>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</si>
  <si>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</si>
  <si>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</si>
  <si>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</si>
  <si>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</si>
  <si>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</si>
  <si>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</si>
  <si>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</si>
  <si>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</si>
  <si>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</si>
  <si>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</si>
  <si>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</si>
  <si>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</si>
  <si>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</si>
  <si>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</si>
  <si>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</si>
  <si>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</si>
  <si>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</si>
  <si>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</si>
  <si>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</si>
  <si>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</si>
  <si>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</si>
  <si>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</si>
  <si>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</si>
  <si>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</si>
  <si>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</si>
  <si>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</si>
  <si>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</si>
  <si>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</si>
  <si>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</si>
  <si>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</si>
  <si>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</si>
  <si>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</si>
  <si>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</si>
  <si>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</si>
  <si>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</si>
  <si>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</si>
  <si>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</si>
  <si>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</si>
  <si>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</si>
  <si>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</si>
  <si>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</si>
  <si>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</si>
  <si>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</si>
  <si>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</si>
  <si>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</si>
  <si>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</si>
  <si>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</si>
  <si>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</si>
  <si>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</si>
  <si>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</si>
  <si>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</si>
  <si>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</si>
  <si>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</si>
  <si>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</si>
  <si>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</si>
  <si>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</si>
  <si>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</si>
  <si>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</si>
  <si>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</si>
  <si>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</si>
  <si>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</si>
  <si>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</si>
  <si>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</si>
  <si>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</si>
  <si>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</si>
  <si>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</si>
  <si>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</si>
  <si>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</si>
  <si>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</si>
  <si>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</si>
  <si>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</si>
  <si>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</si>
  <si>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</si>
  <si>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</si>
  <si>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</si>
  <si>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</si>
  <si>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</si>
  <si>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</si>
  <si>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</si>
  <si>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</si>
  <si>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</si>
  <si>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</si>
  <si>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</si>
  <si>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</si>
  <si>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</si>
  <si>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</si>
  <si>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</si>
  <si>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</si>
  <si>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</si>
  <si>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</si>
  <si>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</si>
  <si>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</si>
  <si>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</si>
  <si>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</si>
  <si>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</si>
  <si>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</si>
  <si>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</si>
  <si>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</si>
  <si>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</si>
  <si>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</si>
  <si>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</si>
  <si>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</si>
  <si>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</si>
  <si>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</si>
  <si>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</si>
  <si>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</si>
  <si>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</si>
  <si>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</si>
  <si>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</si>
  <si>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</si>
  <si>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</si>
  <si>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</si>
  <si>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</si>
  <si>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</si>
  <si>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</si>
  <si>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</si>
  <si>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</si>
  <si>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</si>
  <si>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</si>
  <si>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</si>
  <si>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</si>
  <si>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</si>
  <si>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</si>
  <si>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</si>
  <si>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</si>
  <si>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</si>
  <si>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</si>
  <si>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</si>
  <si>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</si>
  <si>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</si>
  <si>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</si>
  <si>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</si>
  <si>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</si>
  <si>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</si>
  <si>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</si>
  <si>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</si>
  <si>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</si>
  <si>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</si>
  <si>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</si>
  <si>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</si>
  <si>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</si>
  <si>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</si>
  <si>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</si>
  <si>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</si>
  <si>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</si>
  <si>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</si>
  <si>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</si>
  <si>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</si>
  <si>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</si>
  <si>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</si>
  <si>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</si>
  <si>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</si>
  <si>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</si>
  <si>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</si>
  <si>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</si>
  <si>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</si>
  <si>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</si>
  <si>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</si>
  <si>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</si>
  <si>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</si>
  <si>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</si>
  <si>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</si>
  <si>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</si>
  <si>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</si>
  <si>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</si>
  <si>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</si>
  <si>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</si>
  <si>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</si>
  <si>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</si>
  <si>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</si>
  <si>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</si>
  <si>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</si>
  <si>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</si>
  <si>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</si>
  <si>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</si>
  <si>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</si>
  <si>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</si>
  <si>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</si>
  <si>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</si>
  <si>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</si>
  <si>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</si>
  <si>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</si>
  <si>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</si>
  <si>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</si>
  <si>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</si>
  <si>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</si>
  <si>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</si>
  <si>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</si>
  <si>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</si>
  <si>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</si>
  <si>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</si>
  <si>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</si>
  <si>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</si>
  <si>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</si>
  <si>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</si>
  <si>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</si>
  <si>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</si>
  <si>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</si>
  <si>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</si>
  <si>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</si>
  <si>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</si>
  <si>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</si>
  <si>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</si>
  <si>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</si>
  <si>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</si>
  <si>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</si>
  <si>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</si>
  <si>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</si>
  <si>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</si>
  <si>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</si>
  <si>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</si>
  <si>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</si>
  <si>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</si>
  <si>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</si>
  <si>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</si>
  <si>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</si>
  <si>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</si>
  <si>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</si>
  <si>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</si>
  <si>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</si>
  <si>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</si>
  <si>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</si>
  <si>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</si>
  <si>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</si>
  <si>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</si>
  <si>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</si>
  <si>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</si>
  <si>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</si>
  <si>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</si>
  <si>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</si>
  <si>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</si>
  <si>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</si>
  <si>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</si>
  <si>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</si>
  <si>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</si>
  <si>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</si>
  <si>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</si>
  <si>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</si>
  <si>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</si>
  <si>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</si>
  <si>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</si>
  <si>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</si>
  <si>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</si>
  <si>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</si>
  <si>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</si>
  <si>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</si>
  <si>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</si>
  <si>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</si>
  <si>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</si>
  <si>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</si>
  <si>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</si>
  <si>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</si>
  <si>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</si>
  <si>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</si>
  <si>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</si>
  <si>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</si>
  <si>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</si>
  <si>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</si>
  <si>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</si>
  <si>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</si>
  <si>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</si>
  <si>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</si>
  <si>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</si>
  <si>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</si>
  <si>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</si>
  <si>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</si>
  <si>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</si>
  <si>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</si>
  <si>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</si>
  <si>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</si>
  <si>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</si>
  <si>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</si>
  <si>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</si>
  <si>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</si>
  <si>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</si>
  <si>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</si>
  <si>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</si>
  <si>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</si>
  <si>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</si>
  <si>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</si>
  <si>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</si>
  <si>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</si>
  <si>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</si>
  <si>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</si>
  <si>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</si>
  <si>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</si>
  <si>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</si>
  <si>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</si>
  <si>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</si>
  <si>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</si>
  <si>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</si>
  <si>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</si>
  <si>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</si>
  <si>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</si>
  <si>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</si>
  <si>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</si>
  <si>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</si>
  <si>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</si>
  <si>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</si>
  <si>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</si>
  <si>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</si>
  <si>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</si>
  <si>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</si>
  <si>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</si>
  <si>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</si>
  <si>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</si>
  <si>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</si>
  <si>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</si>
  <si>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</si>
  <si>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</si>
  <si>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</si>
  <si>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</si>
  <si>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</si>
  <si>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</si>
  <si>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</si>
  <si>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</si>
  <si>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</si>
  <si>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</si>
  <si>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</si>
  <si>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</si>
  <si>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</si>
  <si>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</si>
  <si>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</si>
  <si>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</si>
  <si>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</si>
  <si>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</si>
  <si>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</si>
  <si>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</si>
  <si>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</si>
  <si>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</si>
  <si>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</si>
  <si>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</si>
  <si>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</si>
  <si>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</si>
  <si>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</si>
  <si>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</si>
  <si>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</si>
  <si>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</si>
  <si>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</si>
  <si>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</si>
  <si>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</si>
  <si>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</si>
  <si>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</si>
  <si>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</si>
  <si>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</si>
  <si>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</si>
  <si>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</si>
  <si>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</si>
  <si>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</si>
  <si>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</si>
  <si>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</si>
  <si>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</si>
  <si>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</si>
  <si>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</si>
  <si>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</si>
  <si>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</si>
  <si>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</si>
  <si>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</si>
  <si>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</si>
  <si>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</si>
  <si>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</si>
  <si>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</si>
  <si>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</si>
  <si>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</si>
  <si>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</si>
  <si>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</si>
  <si>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</si>
  <si>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</si>
  <si>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</si>
  <si>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</si>
  <si>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</si>
  <si>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</si>
  <si>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</si>
  <si>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</si>
  <si>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</si>
  <si>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</si>
  <si>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</si>
  <si>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</si>
  <si>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</si>
  <si>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</si>
  <si>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</si>
  <si>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</si>
  <si>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</si>
  <si>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</si>
  <si>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</si>
  <si>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</si>
  <si>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</si>
  <si>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</si>
  <si>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</si>
  <si>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</si>
  <si>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</si>
  <si>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</si>
  <si>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</si>
  <si>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</si>
  <si>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</si>
  <si>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</si>
  <si>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</si>
  <si>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</si>
  <si>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</si>
  <si>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</si>
  <si>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</si>
  <si>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</si>
  <si>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</si>
  <si>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</si>
  <si>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</si>
  <si>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</si>
  <si>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</si>
  <si>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</si>
  <si>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</si>
  <si>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</si>
  <si>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</si>
  <si>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</si>
  <si>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</si>
  <si>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</si>
  <si>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</si>
  <si>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</si>
  <si>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</si>
  <si>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</si>
  <si>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</si>
  <si>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</si>
  <si>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</si>
  <si>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</si>
  <si>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</si>
  <si>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</si>
  <si>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</si>
  <si>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</si>
  <si>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</si>
  <si>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</si>
  <si>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</si>
  <si>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</si>
  <si>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</si>
  <si>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</si>
  <si>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</si>
  <si>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</si>
  <si>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</si>
  <si>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</si>
  <si>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</si>
  <si>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</si>
  <si>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</si>
  <si>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</si>
  <si>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</si>
  <si>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</si>
  <si>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</si>
  <si>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</si>
  <si>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</si>
  <si>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</si>
  <si>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</si>
  <si>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</si>
  <si>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</si>
  <si>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</si>
  <si>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</si>
  <si>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</si>
  <si>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</si>
  <si>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</si>
  <si>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</si>
  <si>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</si>
  <si>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</si>
  <si>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</si>
  <si>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</si>
  <si>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</si>
  <si>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</si>
  <si>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</si>
  <si>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</si>
  <si>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</si>
  <si>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</si>
  <si>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</si>
  <si>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</si>
  <si>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</si>
  <si>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</si>
  <si>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</si>
  <si>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</si>
  <si>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</si>
  <si>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</si>
  <si>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</si>
  <si>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</si>
  <si>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</si>
  <si>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</si>
  <si>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</si>
  <si>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</si>
  <si>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</si>
  <si>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</si>
  <si>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</si>
  <si>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</si>
  <si>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</si>
  <si>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</si>
  <si>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</si>
  <si>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</si>
  <si>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</si>
  <si>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</si>
  <si>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</si>
  <si>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</si>
  <si>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</si>
  <si>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</si>
  <si>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</si>
  <si>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</si>
  <si>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</si>
  <si>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</si>
  <si>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</si>
  <si>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</si>
  <si>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</si>
  <si>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</si>
  <si>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</si>
  <si>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</si>
  <si>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</si>
  <si>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</si>
  <si>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</si>
  <si>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</si>
  <si>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</si>
  <si>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</si>
  <si>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</si>
  <si>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</si>
  <si>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</si>
  <si>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</si>
  <si>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</si>
  <si>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</si>
  <si>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</si>
  <si>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</si>
  <si>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</si>
  <si>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</si>
  <si>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</si>
  <si>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</si>
  <si>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</si>
  <si>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</si>
  <si>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</si>
  <si>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</si>
  <si>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</si>
  <si>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</si>
  <si>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</si>
  <si>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</si>
  <si>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</si>
  <si>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</si>
  <si>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</si>
  <si>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</si>
  <si>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</si>
  <si>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</si>
  <si>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</si>
  <si>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</si>
  <si>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</si>
  <si>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</si>
  <si>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</si>
  <si>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</si>
  <si>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</si>
  <si>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</si>
  <si>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</si>
  <si>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</si>
  <si>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</si>
  <si>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</si>
  <si>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</si>
  <si>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</si>
  <si>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</si>
  <si>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</si>
  <si>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</si>
  <si>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</si>
  <si>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</si>
  <si>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</si>
  <si>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</si>
  <si>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</si>
  <si>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</si>
  <si>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</si>
  <si>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</si>
  <si>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</si>
  <si>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</si>
  <si>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</si>
  <si>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</si>
  <si>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</si>
  <si>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</si>
  <si>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</si>
  <si>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</si>
  <si>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</si>
  <si>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</si>
  <si>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</si>
  <si>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</si>
  <si>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</si>
  <si>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</si>
  <si>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</si>
  <si>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</si>
  <si>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</si>
  <si>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</si>
  <si>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</si>
  <si>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</si>
  <si>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</si>
  <si>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</si>
  <si>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</si>
  <si>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</si>
  <si>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</si>
  <si>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</si>
  <si>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</si>
  <si>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</si>
  <si>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</si>
  <si>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</si>
  <si>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</si>
  <si>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</si>
  <si>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</si>
  <si>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</si>
  <si>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</si>
  <si>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</si>
  <si>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</si>
  <si>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</si>
  <si>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</si>
  <si>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</si>
  <si>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</si>
  <si>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</si>
  <si>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</si>
  <si>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</si>
  <si>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</si>
  <si>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</si>
  <si>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</si>
  <si>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</si>
  <si>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</si>
  <si>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</si>
  <si>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</si>
  <si>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</si>
  <si>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</si>
  <si>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</si>
  <si>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</si>
  <si>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</si>
  <si>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</si>
  <si>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</si>
  <si>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</si>
  <si>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</si>
  <si>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</si>
  <si>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</si>
  <si>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</si>
  <si>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</si>
  <si>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</si>
  <si>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</si>
  <si>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</si>
  <si>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</si>
  <si>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</si>
  <si>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</si>
  <si>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</si>
  <si>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</si>
  <si>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</si>
  <si>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</si>
  <si>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</si>
  <si>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</si>
  <si>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</si>
  <si>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</si>
  <si>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</si>
  <si>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</si>
  <si>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</si>
  <si>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</si>
  <si>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</si>
  <si>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</si>
  <si>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</si>
  <si>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</si>
  <si>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</si>
  <si>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</si>
  <si>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</si>
  <si>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</si>
  <si>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</si>
  <si>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</si>
  <si>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</si>
  <si>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</si>
  <si>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</si>
  <si>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</si>
  <si>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</si>
  <si>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</si>
  <si>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</si>
  <si>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</si>
  <si>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</si>
  <si>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</si>
  <si>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</si>
  <si>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</si>
  <si>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</si>
  <si>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</si>
  <si>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</si>
  <si>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</si>
  <si>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</si>
  <si>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</si>
  <si>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</si>
  <si>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</si>
  <si>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</si>
  <si>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</si>
  <si>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</si>
  <si>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</si>
  <si>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</si>
  <si>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</si>
  <si>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</si>
  <si>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</si>
  <si>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</si>
  <si>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</si>
  <si>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</si>
  <si>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</si>
  <si>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</si>
  <si>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</si>
  <si>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</si>
  <si>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</si>
  <si>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</si>
  <si>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</si>
  <si>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</si>
  <si>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</si>
  <si>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</si>
  <si>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</si>
  <si>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</si>
  <si>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</si>
  <si>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</si>
  <si>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</si>
  <si>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</si>
  <si>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</si>
  <si>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</si>
  <si>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</si>
  <si>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</si>
  <si>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</si>
  <si>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</si>
  <si>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</si>
  <si>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</si>
  <si>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</si>
  <si>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</si>
  <si>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</si>
  <si>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</si>
  <si>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</si>
  <si>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</si>
  <si>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</si>
  <si>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</si>
  <si>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</si>
  <si>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</si>
  <si>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</si>
  <si>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</si>
  <si>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</si>
  <si>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</si>
  <si>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</si>
  <si>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</si>
  <si>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</si>
  <si>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</si>
  <si>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</si>
  <si>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</si>
  <si>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</si>
  <si>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</si>
  <si>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</si>
  <si>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</si>
  <si>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</si>
  <si>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</si>
  <si>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</si>
  <si>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</si>
  <si>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</si>
  <si>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</si>
  <si>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</si>
  <si>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</si>
  <si>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</si>
  <si>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</si>
  <si>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</si>
  <si>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</si>
  <si>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</si>
  <si>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</si>
  <si>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</si>
  <si>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</si>
  <si>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</si>
  <si>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</si>
  <si>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</si>
  <si>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</si>
  <si>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</si>
  <si>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</si>
  <si>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</si>
  <si>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</si>
  <si>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</si>
  <si>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</si>
  <si>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</si>
  <si>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</si>
  <si>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</si>
  <si>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</si>
  <si>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</si>
  <si>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</si>
  <si>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</si>
  <si>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</si>
  <si>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</si>
  <si>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</si>
  <si>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</si>
  <si>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</si>
  <si>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</si>
  <si>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</si>
  <si>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</si>
  <si>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</si>
  <si>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</si>
  <si>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</si>
  <si>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</si>
  <si>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</si>
  <si>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</si>
  <si>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</si>
  <si>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</si>
  <si>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</si>
  <si>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</si>
  <si>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</si>
  <si>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</si>
  <si>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</si>
  <si>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</si>
  <si>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</si>
  <si>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</si>
  <si>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</si>
  <si>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</si>
  <si>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</si>
  <si>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</si>
  <si>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</si>
  <si>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</si>
  <si>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</si>
  <si>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</si>
  <si>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</si>
  <si>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</si>
  <si>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</si>
  <si>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</si>
  <si>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</si>
  <si>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</si>
  <si>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</si>
  <si>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</si>
  <si>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</si>
  <si>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</si>
  <si>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</si>
  <si>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</si>
  <si>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</si>
  <si>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</si>
  <si>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</si>
  <si>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</si>
  <si>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</si>
  <si>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</si>
  <si>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</si>
  <si>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</si>
  <si>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</si>
  <si>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</si>
  <si>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</si>
  <si>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</si>
  <si>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</si>
  <si>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</si>
  <si>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</si>
  <si>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</si>
  <si>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</si>
  <si>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</si>
  <si>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</si>
  <si>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</si>
  <si>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</si>
  <si>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</si>
  <si>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</si>
  <si>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</si>
  <si>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</si>
  <si>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</si>
  <si>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</si>
  <si>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</si>
  <si>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</si>
  <si>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</si>
  <si>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</si>
  <si>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</si>
  <si>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</si>
  <si>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</si>
  <si>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</si>
  <si>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</si>
  <si>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</si>
  <si>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</si>
  <si>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</si>
  <si>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</si>
  <si>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</si>
  <si>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</si>
  <si>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</si>
  <si>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</si>
  <si>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</si>
  <si>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</si>
  <si>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</si>
  <si>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</si>
  <si>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</si>
  <si>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</si>
  <si>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</si>
  <si>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</si>
  <si>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</si>
  <si>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</si>
  <si>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</si>
  <si>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</si>
  <si>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</si>
  <si>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</si>
  <si>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</si>
  <si>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</si>
  <si>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</si>
  <si>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</si>
  <si>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</si>
  <si>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</si>
  <si>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</si>
  <si>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</si>
  <si>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</si>
  <si>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</si>
  <si>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</si>
  <si>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</si>
  <si>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</si>
  <si>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</si>
  <si>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</si>
  <si>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</si>
  <si>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</si>
  <si>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</si>
  <si>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</si>
  <si>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</si>
  <si>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</si>
  <si>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</si>
  <si>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</si>
  <si>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</si>
  <si>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</si>
  <si>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</si>
  <si>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</si>
  <si>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</si>
  <si>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</si>
  <si>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</si>
  <si>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</si>
  <si>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</si>
  <si>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</si>
  <si>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</si>
  <si>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</si>
  <si>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</si>
  <si>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</si>
  <si>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</si>
  <si>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</si>
  <si>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</si>
  <si>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</si>
  <si>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</si>
  <si>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</si>
  <si>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</si>
  <si>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</si>
  <si>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</si>
  <si>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</si>
  <si>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</si>
  <si>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</si>
  <si>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</si>
  <si>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</si>
  <si>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</si>
  <si>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</si>
  <si>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</si>
  <si>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</si>
  <si>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</si>
  <si>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</si>
  <si>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</si>
  <si>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</si>
  <si>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</si>
  <si>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</si>
  <si>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</si>
  <si>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</si>
  <si>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</si>
  <si>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</si>
  <si>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</si>
  <si>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</si>
  <si>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</si>
  <si>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</si>
  <si>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</si>
  <si>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</si>
  <si>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</si>
  <si>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</si>
  <si>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</si>
  <si>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</si>
  <si>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</si>
  <si>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</si>
  <si>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</si>
  <si>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</si>
  <si>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</si>
  <si>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</si>
  <si>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</si>
  <si>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</si>
  <si>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</si>
  <si>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</si>
  <si>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</si>
  <si>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</si>
  <si>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</si>
  <si>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</si>
  <si>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</si>
  <si>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</si>
  <si>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</si>
  <si>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</si>
  <si>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</si>
  <si>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</si>
  <si>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</si>
  <si>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</si>
  <si>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</si>
  <si>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</si>
  <si>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</si>
  <si>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</si>
  <si>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</si>
  <si>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</si>
  <si>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</si>
  <si>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</si>
  <si>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</si>
  <si>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</si>
  <si>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</si>
  <si>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</si>
  <si>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</si>
  <si>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</si>
  <si>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</si>
  <si>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</si>
  <si>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</si>
  <si>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</si>
  <si>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</si>
  <si>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</si>
  <si>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</si>
  <si>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</si>
  <si>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</si>
  <si>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</si>
  <si>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</si>
  <si>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</si>
  <si>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</si>
  <si>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</si>
  <si>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</si>
  <si>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</si>
  <si>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</si>
  <si>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</si>
  <si>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</si>
  <si>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</si>
  <si>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</si>
  <si>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</si>
  <si>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</si>
  <si>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</si>
  <si>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</si>
  <si>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</si>
  <si>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</si>
  <si>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</si>
  <si>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</si>
  <si>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</si>
  <si>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</si>
  <si>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</si>
  <si>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</si>
  <si>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</si>
  <si>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</si>
  <si>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</si>
  <si>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</si>
  <si>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</si>
  <si>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</si>
  <si>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</si>
  <si>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</si>
  <si>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</si>
  <si>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</si>
  <si>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</si>
  <si>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</si>
  <si>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</si>
  <si>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</si>
  <si>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</si>
  <si>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</si>
  <si>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</si>
  <si>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</si>
  <si>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</si>
  <si>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</si>
  <si>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</si>
  <si>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</si>
  <si>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</si>
  <si>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</si>
  <si>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</si>
  <si>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</si>
  <si>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</si>
  <si>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</si>
  <si>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</si>
  <si>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</si>
  <si>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</si>
  <si>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</si>
  <si>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</si>
  <si>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</si>
  <si>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</si>
  <si>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</si>
  <si>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</si>
  <si>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</si>
  <si>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</si>
  <si>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</si>
  <si>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</si>
  <si>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</si>
  <si>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</si>
  <si>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</si>
  <si>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</si>
  <si>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</si>
  <si>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</si>
  <si>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</si>
  <si>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</si>
  <si>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</si>
  <si>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</si>
  <si>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</si>
  <si>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</si>
  <si>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</si>
  <si>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</si>
  <si>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</si>
  <si>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</si>
  <si>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</si>
  <si>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</si>
  <si>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</si>
  <si>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</si>
  <si>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</si>
  <si>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</si>
  <si>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</si>
  <si>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</si>
  <si>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</si>
  <si>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</si>
  <si>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</si>
  <si>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</si>
  <si>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</si>
  <si>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</si>
  <si>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</si>
  <si>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</si>
  <si>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</si>
  <si>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</si>
  <si>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</si>
  <si>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</si>
  <si>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</si>
  <si>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</si>
  <si>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</si>
  <si>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</si>
  <si>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</si>
  <si>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</si>
  <si>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</si>
  <si>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</si>
  <si>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</si>
  <si>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</si>
  <si>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</si>
  <si>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</si>
  <si>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</si>
  <si>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</si>
  <si>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</si>
  <si>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</si>
  <si>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</si>
  <si>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</si>
  <si>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</si>
  <si>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</si>
  <si>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</si>
  <si>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</si>
  <si>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</si>
  <si>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</si>
  <si>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</si>
  <si>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</si>
  <si>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</si>
  <si>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</si>
  <si>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</si>
  <si>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</si>
  <si>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</si>
  <si>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</si>
  <si>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</si>
  <si>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</si>
  <si>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</si>
  <si>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</si>
  <si>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</si>
  <si>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</si>
  <si>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</si>
  <si>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</si>
  <si>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</si>
  <si>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</si>
  <si>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</si>
  <si>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</si>
  <si>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</si>
  <si>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</si>
  <si>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</si>
  <si>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</si>
  <si>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</si>
  <si>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</si>
  <si>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</si>
  <si>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</si>
  <si>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</si>
  <si>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</si>
  <si>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</si>
  <si>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</si>
  <si>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</si>
  <si>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</si>
  <si>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</si>
  <si>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</si>
  <si>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</si>
  <si>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</si>
  <si>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</si>
  <si>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</si>
  <si>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</si>
  <si>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</si>
  <si>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</si>
  <si>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</si>
  <si>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</si>
  <si>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</si>
  <si>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</si>
  <si>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</si>
  <si>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</si>
  <si>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</si>
  <si>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</si>
  <si>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</si>
  <si>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</si>
  <si>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</si>
  <si>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</si>
  <si>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</si>
  <si>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</si>
  <si>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</si>
  <si>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</si>
  <si>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</si>
  <si>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</si>
  <si>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</si>
  <si>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</si>
  <si>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</si>
  <si>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</si>
  <si>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</si>
  <si>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</si>
  <si>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</si>
  <si>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</si>
  <si>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</si>
  <si>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</si>
  <si>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</si>
  <si>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</si>
  <si>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</si>
  <si>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</si>
  <si>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</si>
  <si>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</si>
  <si>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</si>
  <si>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</si>
  <si>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</si>
  <si>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</si>
  <si>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</si>
  <si>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</si>
  <si>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</si>
  <si>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</si>
  <si>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</si>
  <si>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</si>
  <si>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</si>
  <si>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</si>
  <si>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</si>
  <si>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</si>
  <si>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</si>
  <si>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</si>
  <si>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</si>
  <si>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</si>
  <si>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</si>
  <si>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</si>
  <si>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</si>
  <si>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</si>
  <si>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</si>
  <si>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</si>
  <si>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</si>
  <si>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</si>
  <si>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</si>
  <si>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</si>
  <si>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</si>
  <si>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</si>
  <si>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</si>
  <si>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</si>
  <si>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</si>
  <si>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</si>
  <si>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</si>
  <si>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</si>
  <si>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</si>
  <si>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</si>
  <si>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</si>
  <si>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</si>
  <si>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</si>
  <si>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</si>
  <si>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</si>
  <si>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</si>
  <si>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</si>
  <si>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</si>
  <si>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</si>
  <si>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</si>
  <si>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</si>
  <si>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</si>
  <si>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</si>
  <si>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</si>
  <si>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</si>
  <si>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</si>
  <si>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</si>
  <si>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</si>
  <si>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</si>
  <si>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</si>
  <si>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</si>
  <si>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</si>
  <si>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</si>
  <si>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</si>
  <si>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</si>
  <si>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</si>
  <si>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</si>
  <si>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</si>
  <si>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</si>
  <si>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</si>
  <si>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</si>
  <si>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</si>
  <si>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</si>
  <si>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</si>
  <si>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</si>
  <si>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</si>
  <si>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</si>
  <si>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</si>
  <si>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</si>
  <si>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</si>
  <si>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</si>
  <si>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</si>
  <si>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</si>
  <si>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</si>
  <si>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</si>
  <si>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</si>
  <si>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</si>
  <si>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</si>
  <si>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</si>
  <si>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</si>
  <si>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</si>
  <si>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</si>
  <si>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</si>
  <si>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</si>
  <si>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</si>
  <si>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</si>
  <si>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</si>
  <si>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</si>
  <si>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</si>
  <si>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</si>
  <si>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</si>
  <si>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</si>
  <si>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</si>
  <si>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</si>
  <si>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</si>
  <si>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</si>
  <si>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</si>
  <si>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</si>
  <si>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</si>
  <si>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</si>
  <si>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</si>
  <si>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</si>
  <si>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</si>
  <si>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</si>
  <si>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</si>
  <si>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</si>
  <si>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</si>
  <si>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</si>
  <si>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</si>
  <si>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</si>
  <si>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</si>
  <si>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</si>
  <si>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</si>
  <si>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</si>
  <si>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</si>
  <si>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</si>
  <si>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</si>
  <si>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</si>
  <si>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</si>
  <si>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</si>
  <si>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</si>
  <si>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</si>
  <si>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</si>
  <si>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</si>
  <si>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</si>
  <si>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</si>
  <si>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</si>
  <si>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</si>
  <si>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</si>
  <si>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</si>
  <si>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</si>
  <si>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</si>
  <si>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</si>
  <si>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</si>
  <si>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</si>
  <si>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</si>
  <si>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</si>
  <si>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</si>
  <si>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</si>
  <si>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</si>
  <si>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</si>
  <si>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</si>
  <si>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</si>
  <si>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</si>
  <si>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</si>
  <si>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</si>
  <si>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</si>
  <si>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</si>
  <si>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</si>
  <si>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</si>
  <si>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</si>
  <si>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</si>
  <si>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</si>
  <si>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</si>
  <si>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</si>
  <si>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</si>
  <si>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</si>
  <si>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</si>
  <si>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</si>
  <si>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</si>
  <si>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</si>
  <si>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</si>
  <si>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</si>
  <si>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</si>
  <si>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</si>
  <si>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</si>
  <si>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</si>
  <si>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</si>
  <si>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</si>
  <si>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</si>
  <si>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</si>
  <si>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</si>
  <si>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</si>
  <si>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</si>
  <si>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</si>
  <si>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</si>
  <si>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</si>
  <si>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</si>
  <si>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</si>
  <si>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</si>
  <si>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</si>
  <si>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</si>
  <si>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</si>
  <si>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</si>
  <si>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</si>
  <si>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</si>
  <si>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</si>
  <si>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</si>
  <si>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</si>
  <si>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</si>
  <si>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</si>
  <si>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</si>
  <si>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</si>
  <si>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</si>
  <si>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</si>
  <si>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</si>
  <si>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</si>
  <si>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</si>
  <si>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</si>
  <si>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</si>
  <si>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</si>
  <si>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</si>
  <si>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</si>
  <si>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</si>
  <si>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</si>
  <si>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</si>
  <si>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</si>
  <si>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</si>
  <si>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</si>
  <si>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</si>
  <si>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</si>
  <si>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</si>
  <si>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</si>
  <si>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</si>
  <si>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</si>
  <si>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</si>
  <si>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</si>
  <si>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</si>
  <si>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</si>
  <si>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</si>
  <si>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</si>
  <si>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</si>
  <si>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</si>
  <si>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</si>
  <si>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</si>
  <si>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</si>
  <si>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</si>
  <si>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</si>
  <si>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</si>
  <si>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</si>
  <si>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</si>
  <si>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</si>
  <si>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</si>
  <si>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</si>
  <si>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</si>
  <si>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</si>
  <si>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</si>
  <si>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</si>
  <si>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</si>
  <si>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</si>
  <si>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</si>
  <si>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</si>
  <si>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</si>
  <si>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</si>
  <si>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</si>
  <si>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</si>
  <si>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</si>
  <si>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</si>
  <si>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</si>
  <si>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</si>
  <si>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</si>
  <si>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</si>
  <si>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</si>
  <si>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</si>
  <si>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</si>
  <si>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</si>
  <si>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</si>
  <si>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</si>
  <si>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</si>
  <si>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</si>
  <si>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</si>
  <si>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</si>
  <si>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</si>
  <si>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</si>
  <si>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</si>
  <si>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</si>
  <si>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</si>
  <si>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</si>
  <si>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</si>
  <si>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</si>
  <si>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</si>
  <si>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</si>
  <si>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</si>
  <si>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</si>
  <si>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</si>
  <si>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</si>
  <si>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</si>
  <si>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</si>
  <si>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</si>
  <si>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</si>
  <si>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</si>
  <si>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</si>
  <si>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</si>
  <si>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</si>
  <si>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</si>
  <si>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</si>
  <si>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</si>
  <si>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</si>
  <si>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</si>
  <si>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</si>
  <si>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</si>
  <si>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</si>
  <si>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</si>
  <si>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</si>
  <si>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</si>
  <si>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</si>
  <si>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</si>
  <si>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</si>
  <si>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</si>
  <si>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</si>
  <si>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</si>
  <si>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</si>
  <si>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</si>
  <si>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</si>
  <si>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</si>
  <si>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</si>
  <si>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</si>
  <si>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</si>
  <si>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</si>
  <si>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</si>
  <si>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</si>
  <si>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</si>
  <si>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</si>
  <si>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</si>
  <si>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</si>
  <si>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</si>
  <si>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</si>
  <si>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</si>
  <si>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</si>
  <si>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</si>
  <si>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</si>
  <si>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</si>
  <si>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</si>
  <si>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</si>
  <si>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</si>
  <si>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</si>
  <si>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</si>
  <si>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</si>
  <si>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</si>
  <si>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</si>
  <si>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</si>
  <si>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</si>
  <si>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</si>
  <si>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</si>
  <si>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</si>
  <si>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</si>
  <si>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</si>
  <si>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</si>
  <si>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</si>
  <si>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</si>
  <si>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</si>
  <si>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</si>
  <si>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</si>
  <si>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</si>
  <si>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</si>
  <si>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</si>
  <si>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</si>
  <si>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</si>
  <si>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</si>
  <si>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</si>
  <si>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</si>
  <si>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</si>
  <si>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</si>
  <si>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</si>
  <si>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</si>
  <si>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</si>
  <si>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</si>
  <si>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</si>
  <si>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</si>
  <si>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</si>
  <si>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</si>
  <si>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</si>
  <si>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</si>
  <si>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</si>
  <si>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</si>
  <si>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</si>
  <si>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</si>
  <si>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</si>
  <si>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</si>
  <si>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</si>
  <si>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</si>
  <si>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</si>
  <si>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</si>
  <si>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</si>
  <si>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</si>
  <si>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</si>
  <si>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</si>
  <si>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</si>
  <si>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</si>
  <si>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</si>
  <si>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</si>
  <si>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</si>
  <si>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</si>
  <si>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</si>
  <si>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</si>
  <si>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</si>
  <si>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</si>
  <si>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</si>
  <si>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</si>
  <si>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</si>
  <si>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</si>
  <si>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</si>
  <si>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</si>
  <si>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</si>
  <si>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</si>
  <si>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</si>
  <si>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</si>
  <si>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</si>
  <si>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</si>
  <si>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</si>
  <si>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</si>
  <si>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</si>
  <si>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</si>
  <si>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</si>
  <si>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</si>
  <si>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</si>
  <si>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</si>
  <si>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</si>
  <si>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</si>
  <si>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</si>
  <si>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</si>
  <si>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</si>
  <si>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</si>
  <si>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</si>
  <si>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</si>
  <si>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</si>
  <si>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</si>
  <si>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</si>
  <si>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</si>
  <si>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</si>
  <si>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</si>
  <si>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</si>
  <si>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</si>
  <si>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</si>
  <si>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</si>
  <si>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</si>
  <si>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</si>
  <si>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</si>
  <si>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</si>
  <si>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</si>
  <si>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</si>
  <si>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</si>
  <si>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</si>
  <si>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</si>
  <si>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</si>
  <si>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</si>
  <si>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</si>
  <si>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</si>
  <si>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</si>
  <si>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</si>
  <si>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</si>
  <si>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</si>
  <si>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</si>
  <si>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</si>
  <si>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</si>
  <si>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</si>
  <si>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</si>
  <si>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</si>
  <si>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</si>
  <si>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</si>
  <si>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</si>
  <si>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</si>
  <si>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</si>
  <si>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</si>
  <si>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</si>
  <si>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</si>
  <si>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</si>
  <si>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</si>
  <si>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</si>
  <si>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</si>
  <si>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</si>
  <si>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</si>
  <si>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</si>
  <si>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</si>
  <si>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</si>
  <si>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</si>
  <si>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</si>
  <si>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</si>
  <si>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</si>
  <si>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</si>
  <si>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</si>
  <si>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</si>
  <si>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</si>
  <si>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</si>
  <si>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</si>
  <si>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</si>
  <si>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</si>
  <si>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</si>
  <si>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</si>
  <si>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</si>
  <si>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</si>
  <si>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</si>
  <si>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</si>
  <si>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</si>
  <si>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</si>
  <si>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</si>
  <si>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</si>
  <si>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</si>
  <si>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</si>
  <si>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</si>
  <si>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</si>
  <si>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</si>
  <si>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</si>
  <si>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</si>
  <si>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</si>
  <si>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</si>
  <si>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</si>
  <si>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</si>
  <si>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</si>
  <si>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</si>
  <si>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</si>
  <si>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</si>
  <si>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</si>
  <si>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</si>
  <si>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</si>
  <si>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</si>
  <si>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</si>
  <si>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</si>
  <si>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</si>
  <si>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</si>
  <si>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</si>
  <si>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</si>
  <si>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</si>
  <si>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</si>
  <si>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</si>
  <si>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</si>
  <si>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</si>
  <si>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</si>
  <si>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</si>
  <si>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</si>
  <si>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</si>
  <si>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</si>
  <si>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</si>
  <si>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</si>
  <si>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</si>
  <si>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</si>
  <si>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</si>
  <si>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</si>
  <si>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</si>
  <si>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</si>
  <si>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</si>
  <si>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</si>
  <si>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</si>
  <si>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</si>
  <si>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</si>
  <si>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</si>
  <si>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</si>
  <si>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</si>
  <si>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</si>
  <si>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</si>
  <si>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</si>
  <si>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</si>
  <si>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</si>
  <si>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</si>
  <si>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</si>
  <si>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</si>
  <si>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</si>
  <si>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</si>
  <si>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</si>
  <si>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</si>
  <si>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</si>
  <si>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</si>
  <si>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</si>
  <si>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</si>
  <si>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</si>
  <si>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</si>
  <si>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</si>
  <si>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</si>
  <si>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</si>
  <si>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</si>
  <si>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</si>
  <si>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</si>
  <si>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</si>
  <si>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</si>
  <si>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</si>
  <si>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</si>
  <si>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</si>
  <si>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</si>
  <si>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</si>
  <si>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</si>
  <si>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</si>
  <si>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</si>
  <si>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</si>
  <si>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</si>
  <si>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</si>
  <si>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</si>
  <si>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</si>
  <si>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</si>
  <si>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</si>
  <si>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</si>
  <si>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</si>
  <si>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</si>
  <si>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</si>
  <si>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</si>
  <si>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</si>
  <si>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</si>
  <si>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</si>
  <si>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</si>
  <si>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</si>
  <si>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</si>
  <si>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</si>
  <si>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</si>
  <si>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</si>
  <si>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</si>
  <si>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</si>
  <si>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</si>
  <si>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</si>
  <si>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</si>
  <si>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</si>
  <si>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</si>
  <si>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</si>
  <si>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</si>
  <si>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</si>
  <si>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</si>
  <si>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</si>
  <si>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</si>
  <si>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</si>
  <si>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</si>
  <si>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</si>
  <si>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</si>
  <si>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</si>
  <si>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</si>
  <si>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</si>
  <si>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</si>
  <si>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</si>
  <si>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</si>
  <si>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</si>
  <si>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</si>
  <si>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</si>
  <si>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</si>
  <si>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</si>
  <si>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</si>
  <si>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</si>
  <si>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</si>
  <si>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</si>
  <si>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</si>
  <si>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</si>
  <si>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</si>
  <si>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</si>
  <si>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</si>
  <si>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</si>
  <si>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</si>
  <si>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</si>
  <si>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</si>
  <si>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</si>
  <si>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</si>
  <si>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</si>
  <si>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</si>
  <si>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</si>
  <si>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</si>
  <si>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</si>
  <si>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</si>
  <si>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</si>
  <si>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</si>
  <si>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</si>
  <si>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</si>
  <si>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</si>
  <si>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</si>
  <si>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</si>
  <si>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</si>
  <si>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</si>
  <si>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</si>
  <si>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</si>
  <si>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</si>
  <si>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</si>
  <si>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</si>
  <si>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</si>
  <si>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</si>
  <si>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</si>
  <si>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</si>
  <si>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</si>
  <si>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</si>
  <si>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</si>
  <si>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</si>
  <si>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</si>
  <si>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</si>
  <si>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</si>
  <si>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</si>
  <si>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</si>
  <si>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</si>
  <si>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</si>
  <si>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</si>
  <si>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</si>
  <si>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</si>
  <si>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</si>
  <si>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</si>
  <si>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</si>
  <si>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</si>
  <si>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</si>
  <si>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</si>
  <si>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</si>
  <si>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</si>
  <si>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</si>
  <si>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</si>
  <si>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</si>
  <si>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</si>
  <si>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</si>
  <si>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</si>
  <si>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</si>
  <si>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</si>
  <si>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</si>
  <si>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</si>
  <si>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</si>
  <si>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</si>
  <si>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</si>
  <si>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</si>
  <si>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</si>
  <si>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</si>
  <si>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</si>
  <si>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</si>
  <si>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</si>
  <si>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</si>
  <si>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</si>
  <si>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</si>
  <si>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</si>
  <si>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</si>
  <si>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</si>
  <si>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</si>
  <si>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</si>
  <si>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</si>
  <si>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</si>
  <si>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</si>
  <si>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</si>
  <si>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</si>
  <si>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</si>
  <si>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</si>
  <si>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</si>
  <si>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</si>
  <si>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</si>
  <si>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</si>
  <si>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</si>
  <si>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</si>
  <si>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</si>
  <si>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</si>
  <si>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</si>
  <si>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</si>
  <si>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</si>
  <si>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</si>
  <si>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</si>
  <si>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</si>
  <si>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</si>
  <si>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</si>
  <si>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</si>
  <si>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</si>
  <si>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</si>
  <si>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</si>
  <si>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</si>
  <si>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</si>
  <si>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</si>
  <si>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</si>
  <si>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</si>
  <si>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</si>
  <si>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</si>
  <si>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</si>
  <si>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</si>
  <si>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</si>
  <si>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</si>
  <si>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</si>
  <si>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</si>
  <si>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</si>
  <si>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</si>
  <si>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</si>
  <si>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</si>
  <si>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</si>
  <si>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</si>
  <si>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</si>
  <si>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</si>
  <si>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</si>
  <si>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</si>
  <si>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</si>
  <si>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</si>
  <si>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</si>
  <si>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</si>
  <si>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</si>
  <si>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</si>
  <si>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</si>
  <si>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</si>
  <si>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</si>
  <si>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</si>
  <si>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</si>
  <si>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</si>
  <si>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</si>
  <si>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</si>
  <si>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</si>
  <si>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</si>
  <si>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</si>
  <si>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</si>
  <si>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</si>
  <si>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</si>
  <si>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</si>
  <si>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</si>
  <si>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</si>
  <si>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</si>
  <si>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</si>
  <si>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</si>
  <si>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</si>
  <si>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</si>
  <si>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</si>
  <si>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</si>
  <si>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</si>
  <si>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</si>
  <si>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</si>
  <si>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</si>
  <si>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</si>
  <si>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</si>
  <si>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</si>
  <si>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</si>
  <si>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</si>
  <si>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</si>
  <si>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</si>
  <si>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</si>
  <si>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</si>
  <si>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</si>
  <si>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</si>
  <si>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</si>
  <si>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</si>
  <si>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</si>
  <si>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</si>
  <si>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</si>
  <si>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</si>
  <si>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</si>
  <si>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</si>
  <si>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</si>
  <si>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</si>
  <si>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</si>
  <si>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</si>
  <si>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</si>
  <si>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</si>
  <si>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</si>
  <si>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</si>
  <si>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</si>
  <si>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</si>
  <si>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</si>
  <si>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</si>
  <si>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</si>
  <si>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</si>
  <si>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</si>
  <si>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</si>
  <si>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</si>
  <si>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</si>
  <si>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</si>
  <si>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</si>
  <si>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</si>
  <si>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</si>
  <si>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</si>
  <si>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</si>
  <si>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</si>
  <si>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</si>
  <si>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</si>
  <si>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</si>
  <si>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</si>
  <si>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</si>
  <si>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</si>
  <si>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</si>
  <si>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</si>
  <si>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</si>
  <si>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</si>
  <si>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</si>
  <si>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</si>
  <si>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</si>
  <si>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</si>
  <si>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</si>
  <si>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</si>
  <si>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</si>
  <si>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</si>
  <si>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</si>
  <si>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</si>
  <si>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</si>
  <si>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</si>
  <si>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</si>
  <si>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</si>
  <si>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</si>
  <si>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</si>
  <si>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</si>
  <si>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</si>
  <si>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</si>
  <si>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</si>
  <si>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</si>
  <si>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</si>
  <si>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</si>
  <si>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</si>
  <si>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</si>
  <si>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</si>
  <si>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</si>
  <si>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</si>
  <si>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</si>
  <si>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</si>
  <si>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</si>
  <si>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</si>
  <si>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</si>
  <si>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</si>
  <si>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</si>
  <si>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</si>
  <si>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</si>
  <si>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</si>
  <si>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</si>
  <si>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</si>
  <si>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</si>
  <si>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</si>
  <si>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</si>
  <si>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</si>
  <si>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</si>
  <si>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</si>
  <si>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</si>
  <si>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</si>
  <si>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</si>
  <si>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</si>
  <si>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</si>
  <si>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</si>
  <si>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</si>
  <si>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</si>
  <si>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</si>
  <si>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</si>
  <si>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</si>
  <si>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</si>
  <si>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</si>
  <si>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</si>
  <si>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</si>
  <si>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</si>
  <si>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</si>
  <si>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</si>
  <si>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</si>
  <si>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</si>
  <si>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</si>
  <si>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</si>
  <si>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</si>
  <si>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</si>
  <si>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</si>
  <si>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</si>
  <si>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</si>
  <si>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</si>
  <si>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</si>
  <si>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</si>
  <si>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</si>
  <si>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</si>
  <si>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</si>
  <si>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</si>
  <si>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</si>
  <si>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</si>
  <si>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</si>
  <si>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</si>
  <si>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</si>
  <si>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</si>
  <si>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</si>
  <si>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</si>
  <si>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</si>
  <si>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</si>
  <si>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</si>
  <si>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</si>
  <si>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</si>
  <si>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</si>
  <si>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</si>
  <si>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</si>
  <si>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</si>
  <si>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</si>
  <si>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</si>
  <si>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</si>
  <si>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</si>
  <si>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</si>
  <si>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</si>
  <si>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</si>
  <si>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</si>
  <si>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</si>
  <si>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</si>
  <si>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</si>
  <si>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</si>
  <si>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</si>
  <si>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</si>
  <si>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</si>
  <si>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</si>
  <si>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</si>
  <si>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</si>
  <si>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</si>
  <si>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</si>
  <si>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</si>
  <si>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</si>
  <si>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</si>
  <si>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</si>
  <si>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</si>
  <si>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</si>
  <si>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</si>
  <si>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</si>
  <si>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</si>
  <si>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</si>
  <si>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</si>
  <si>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</si>
  <si>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</si>
  <si>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</si>
  <si>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</si>
  <si>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</si>
  <si>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</si>
  <si>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</si>
  <si>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</si>
  <si>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</si>
  <si>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</si>
  <si>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</si>
  <si>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</si>
  <si>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</si>
  <si>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</si>
  <si>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</si>
  <si>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</si>
  <si>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</si>
  <si>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</si>
  <si>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</si>
  <si>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</si>
  <si>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</si>
  <si>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</si>
  <si>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</si>
  <si>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</si>
  <si>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</si>
  <si>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</si>
  <si>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</si>
  <si>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</si>
  <si>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</si>
  <si>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</si>
  <si>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</si>
  <si>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</si>
  <si>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</si>
  <si>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</si>
  <si>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</si>
  <si>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</si>
  <si>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</si>
  <si>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</si>
  <si>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</si>
  <si>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</si>
  <si>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</si>
  <si>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</si>
  <si>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</si>
  <si>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</si>
  <si>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</si>
  <si>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</si>
  <si>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</si>
  <si>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</si>
  <si>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</si>
  <si>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</si>
  <si>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</si>
  <si>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</si>
  <si>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</si>
  <si>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</si>
  <si>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</si>
  <si>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</si>
  <si>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</si>
  <si>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</si>
  <si>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</si>
  <si>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</si>
  <si>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</si>
  <si>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</si>
  <si>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</si>
  <si>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</si>
  <si>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</si>
  <si>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</si>
  <si>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</si>
  <si>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</si>
  <si>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</si>
  <si>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</si>
  <si>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</si>
  <si>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</si>
  <si>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</si>
  <si>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</si>
  <si>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</si>
  <si>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</si>
  <si>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</si>
  <si>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</si>
  <si>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</si>
  <si>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</si>
  <si>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</si>
  <si>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</si>
  <si>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</si>
  <si>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</si>
  <si>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</si>
  <si>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</si>
  <si>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</si>
  <si>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</si>
  <si>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</si>
  <si>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</si>
  <si>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</si>
  <si>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</si>
  <si>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</si>
  <si>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</si>
  <si>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</si>
  <si>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</si>
  <si>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</si>
  <si>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</si>
  <si>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</si>
  <si>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</si>
  <si>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</si>
  <si>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</si>
  <si>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</si>
  <si>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</si>
  <si>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</si>
  <si>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</si>
  <si>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</si>
  <si>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</si>
  <si>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</si>
  <si>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</si>
  <si>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</si>
  <si>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</si>
  <si>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</si>
  <si>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</si>
  <si>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</si>
  <si>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</si>
  <si>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</si>
  <si>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</si>
  <si>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</si>
  <si>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</si>
  <si>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</si>
  <si>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</si>
  <si>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</si>
  <si>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</si>
  <si>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</si>
  <si>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</si>
  <si>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</si>
  <si>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</si>
  <si>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</si>
  <si>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</si>
  <si>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</si>
  <si>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</si>
  <si>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</si>
  <si>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</si>
  <si>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</si>
  <si>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</si>
  <si>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</si>
  <si>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</si>
  <si>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</si>
  <si>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</si>
  <si>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</si>
  <si>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</si>
  <si>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</si>
  <si>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</si>
  <si>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</si>
  <si>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</si>
  <si>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</si>
  <si>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</si>
  <si>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</si>
  <si>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</si>
  <si>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</si>
  <si>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</si>
  <si>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</si>
  <si>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</si>
  <si>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</si>
  <si>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</si>
  <si>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</si>
  <si>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</si>
  <si>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</si>
  <si>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</si>
  <si>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</si>
  <si>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</si>
  <si>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</si>
  <si>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</si>
  <si>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</si>
  <si>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</si>
  <si>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</si>
  <si>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</si>
  <si>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</si>
  <si>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</si>
  <si>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</si>
  <si>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</si>
  <si>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</si>
  <si>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</si>
  <si>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</si>
  <si>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</si>
  <si>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</si>
  <si>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</si>
  <si>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</si>
  <si>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</si>
  <si>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</si>
  <si>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</si>
  <si>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</si>
  <si>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</si>
  <si>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</si>
  <si>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</si>
  <si>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</si>
  <si>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</si>
  <si>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</si>
  <si>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</si>
  <si>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</si>
  <si>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</si>
  <si>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</si>
  <si>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</si>
  <si>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</si>
  <si>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</si>
  <si>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</si>
  <si>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</si>
  <si>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</si>
  <si>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</si>
  <si>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</si>
  <si>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</si>
  <si>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</si>
  <si>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</si>
  <si>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</si>
  <si>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</si>
  <si>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</si>
  <si>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</si>
  <si>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</si>
  <si>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</si>
  <si>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</si>
  <si>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</si>
  <si>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</si>
  <si>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</si>
  <si>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</si>
  <si>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</si>
  <si>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</si>
  <si>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</si>
  <si>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</si>
  <si>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</si>
  <si>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</si>
  <si>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</si>
  <si>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</si>
  <si>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</si>
  <si>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</si>
  <si>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</si>
  <si>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</si>
  <si>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</si>
  <si>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</si>
  <si>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</si>
  <si>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</si>
  <si>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</si>
  <si>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</si>
  <si>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</si>
  <si>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</si>
  <si>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</si>
  <si>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</si>
  <si>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</si>
  <si>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</si>
  <si>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</si>
  <si>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</si>
  <si>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</si>
  <si>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</si>
  <si>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</si>
  <si>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</si>
  <si>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</si>
  <si>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</si>
  <si>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</si>
  <si>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</si>
  <si>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</si>
  <si>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</si>
  <si>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</si>
  <si>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</si>
  <si>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</si>
  <si>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</si>
  <si>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</si>
  <si>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</si>
  <si>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</si>
  <si>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</si>
  <si>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</si>
  <si>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</si>
  <si>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</si>
  <si>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</si>
  <si>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</si>
  <si>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</si>
  <si>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</si>
  <si>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</si>
  <si>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</si>
  <si>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</si>
  <si>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</si>
  <si>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</si>
  <si>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</si>
  <si>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</si>
  <si>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</si>
  <si>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</si>
  <si>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</si>
  <si>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</si>
  <si>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</si>
  <si>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</si>
  <si>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</si>
  <si>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</si>
  <si>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</si>
  <si>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</si>
  <si>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</si>
  <si>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</si>
  <si>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</si>
  <si>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</si>
  <si>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</si>
  <si>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</si>
  <si>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</si>
  <si>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</si>
  <si>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</si>
  <si>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</si>
  <si>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</si>
  <si>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</si>
  <si>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</si>
  <si>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</si>
  <si>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</si>
  <si>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</si>
  <si>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</si>
  <si>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</si>
  <si>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</si>
  <si>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</si>
  <si>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</si>
  <si>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</si>
  <si>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</si>
  <si>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</si>
  <si>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</si>
  <si>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</si>
  <si>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</si>
  <si>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</si>
  <si>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</si>
  <si>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</si>
  <si>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</si>
  <si>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</si>
  <si>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</si>
  <si>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</si>
  <si>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</si>
  <si>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</si>
  <si>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</si>
  <si>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</si>
  <si>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</si>
  <si>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</si>
  <si>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</si>
  <si>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</si>
  <si>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</si>
  <si>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</si>
  <si>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</si>
  <si>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</si>
  <si>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</si>
  <si>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</si>
  <si>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</si>
  <si>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</si>
  <si>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</si>
  <si>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</si>
  <si>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</si>
  <si>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</si>
  <si>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</si>
  <si>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</si>
  <si>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</si>
  <si>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</si>
  <si>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</si>
  <si>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</si>
  <si>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</si>
  <si>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</si>
  <si>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</si>
  <si>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</si>
  <si>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</si>
  <si>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</si>
  <si>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</si>
  <si>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</si>
  <si>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</si>
  <si>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</si>
  <si>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</si>
  <si>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</si>
  <si>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</si>
  <si>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</si>
  <si>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</si>
  <si>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</si>
  <si>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</si>
  <si>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</si>
  <si>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</si>
  <si>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</si>
  <si>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</si>
  <si>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</si>
  <si>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</si>
  <si>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</si>
  <si>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</si>
  <si>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</si>
  <si>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</si>
  <si>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</si>
  <si>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</si>
  <si>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</si>
  <si>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</si>
  <si>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</si>
  <si>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</si>
  <si>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</si>
  <si>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</si>
  <si>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</si>
  <si>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</si>
  <si>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</si>
  <si>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</si>
  <si>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</si>
  <si>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</si>
  <si>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</si>
  <si>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</si>
  <si>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</si>
  <si>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</si>
  <si>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</si>
  <si>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</si>
  <si>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</si>
  <si>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</si>
  <si>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</si>
  <si>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</si>
  <si>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</si>
  <si>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</si>
  <si>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</si>
  <si>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</si>
  <si>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</si>
  <si>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</si>
  <si>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</si>
  <si>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</si>
  <si>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</si>
  <si>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</si>
  <si>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</si>
  <si>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</si>
  <si>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</si>
  <si>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</si>
  <si>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</si>
  <si>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</si>
  <si>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</si>
  <si>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</si>
  <si>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</si>
  <si>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</si>
  <si>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</si>
  <si>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</si>
  <si>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</si>
  <si>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</si>
  <si>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</si>
  <si>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</si>
  <si>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</si>
  <si>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</si>
  <si>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</si>
  <si>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</si>
  <si>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</si>
  <si>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</si>
  <si>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</si>
  <si>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</si>
  <si>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</si>
  <si>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</si>
  <si>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</si>
  <si>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</si>
  <si>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</si>
  <si>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</si>
  <si>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</si>
  <si>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</si>
  <si>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</si>
  <si>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</si>
  <si>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</si>
  <si>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</si>
  <si>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</si>
  <si>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</si>
  <si>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</si>
  <si>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</si>
  <si>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</si>
  <si>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</si>
  <si>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</si>
  <si>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</si>
  <si>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</si>
  <si>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</si>
  <si>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</si>
  <si>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</si>
  <si>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</si>
  <si>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</si>
  <si>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</si>
  <si>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</si>
  <si>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</si>
  <si>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</si>
  <si>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</si>
  <si>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</si>
  <si>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</si>
  <si>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</si>
  <si>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</si>
  <si>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</si>
  <si>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</si>
  <si>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</si>
  <si>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</si>
  <si>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</si>
  <si>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</si>
  <si>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</si>
  <si>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</si>
  <si>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</si>
  <si>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</si>
  <si>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</si>
  <si>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</si>
  <si>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</si>
  <si>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</si>
  <si>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</si>
  <si>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</si>
  <si>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</si>
  <si>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</si>
  <si>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</si>
  <si>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</si>
  <si>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</si>
  <si>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</si>
  <si>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</si>
  <si>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</si>
  <si>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</si>
  <si>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</si>
  <si>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</si>
  <si>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</si>
  <si>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</si>
  <si>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</si>
  <si>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</si>
  <si>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</si>
  <si>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</si>
  <si>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</si>
  <si>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</si>
  <si>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</si>
  <si>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</si>
  <si>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</si>
  <si>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</si>
  <si>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</si>
  <si>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</si>
  <si>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</si>
  <si>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</si>
  <si>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</si>
  <si>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</si>
  <si>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</si>
  <si>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</si>
  <si>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</si>
  <si>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</si>
  <si>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</si>
  <si>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</si>
  <si>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</si>
  <si>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</si>
  <si>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</si>
  <si>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</si>
  <si>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</si>
  <si>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</si>
  <si>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</si>
  <si>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</si>
  <si>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</si>
  <si>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</si>
  <si>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</si>
  <si>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</si>
  <si>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</si>
  <si>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</si>
  <si>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</si>
  <si>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</si>
  <si>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</si>
  <si>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</si>
  <si>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</si>
  <si>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</si>
  <si>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</si>
  <si>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</si>
  <si>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</si>
  <si>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</si>
  <si>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</si>
  <si>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</si>
  <si>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</si>
  <si>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</si>
  <si>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</si>
  <si>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</si>
  <si>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</si>
  <si>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</si>
  <si>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</si>
  <si>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</si>
  <si>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</si>
  <si>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</si>
  <si>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</si>
  <si>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</si>
  <si>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</si>
  <si>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</si>
  <si>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</si>
  <si>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</si>
  <si>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</si>
  <si>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</si>
  <si>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</si>
  <si>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</si>
  <si>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</si>
  <si>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</si>
  <si>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</si>
  <si>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</si>
  <si>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</si>
  <si>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</si>
  <si>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</si>
  <si>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</si>
  <si>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</si>
  <si>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</si>
  <si>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</si>
  <si>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</si>
  <si>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</si>
  <si>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</si>
  <si>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</si>
  <si>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</si>
  <si>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</si>
  <si>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</si>
  <si>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</si>
  <si>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</si>
  <si>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</si>
  <si>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</si>
  <si>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</si>
  <si>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</si>
  <si>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</si>
  <si>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</si>
  <si>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</si>
  <si>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</si>
  <si>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</si>
  <si>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</si>
  <si>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</si>
  <si>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</si>
  <si>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</si>
  <si>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</si>
  <si>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</si>
  <si>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</si>
  <si>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</si>
  <si>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</si>
  <si>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</si>
  <si>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</si>
  <si>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</si>
  <si>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</si>
  <si>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</si>
  <si>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</si>
  <si>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</si>
  <si>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</si>
  <si>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</si>
  <si>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</si>
  <si>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</si>
  <si>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</si>
  <si>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</si>
  <si>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</si>
  <si>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</si>
  <si>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</si>
  <si>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</si>
  <si>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</si>
  <si>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</si>
  <si>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</si>
  <si>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</si>
  <si>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</si>
  <si>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</si>
  <si>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</si>
  <si>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</si>
  <si>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</si>
  <si>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</si>
  <si>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</si>
  <si>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</si>
  <si>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</si>
  <si>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</si>
  <si>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</si>
  <si>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</si>
  <si>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</si>
  <si>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</si>
  <si>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</si>
  <si>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</si>
  <si>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</si>
  <si>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</si>
  <si>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</si>
  <si>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</si>
  <si>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</si>
  <si>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</si>
  <si>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</si>
  <si>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</si>
  <si>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</si>
  <si>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</si>
  <si>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</si>
  <si>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</si>
  <si>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</si>
  <si>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</si>
  <si>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</si>
  <si>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</si>
  <si>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</si>
  <si>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</si>
  <si>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</si>
  <si>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</si>
  <si>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</si>
  <si>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</si>
  <si>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</si>
  <si>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</si>
  <si>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</si>
  <si>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</si>
  <si>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</si>
  <si>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</si>
  <si>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</si>
  <si>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</si>
  <si>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</si>
  <si>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</si>
  <si>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</si>
  <si>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</si>
  <si>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</si>
  <si>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</si>
  <si>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</si>
  <si>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</si>
  <si>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</si>
  <si>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</si>
  <si>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</si>
  <si>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</si>
  <si>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</si>
  <si>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</si>
  <si>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</si>
  <si>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</si>
  <si>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</si>
  <si>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</si>
  <si>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</si>
  <si>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</si>
  <si>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</si>
  <si>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</si>
  <si>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</si>
  <si>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</si>
  <si>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</si>
  <si>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</si>
  <si>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</si>
  <si>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</si>
  <si>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</si>
  <si>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</si>
  <si>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</si>
  <si>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</si>
  <si>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</si>
  <si>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</si>
  <si>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</si>
  <si>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</si>
  <si>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</si>
  <si>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</si>
  <si>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</si>
  <si>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</si>
  <si>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</si>
  <si>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</si>
  <si>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</si>
  <si>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</si>
  <si>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</si>
  <si>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</si>
  <si>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</si>
  <si>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</si>
  <si>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</si>
  <si>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</si>
  <si>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</si>
  <si>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</si>
  <si>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</si>
  <si>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</si>
  <si>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</si>
  <si>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</si>
  <si>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</si>
  <si>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</si>
  <si>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</si>
  <si>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</si>
  <si>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</si>
  <si>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</si>
  <si>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</si>
  <si>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</si>
  <si>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</si>
  <si>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</si>
  <si>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</si>
  <si>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</si>
  <si>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</si>
  <si>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</si>
  <si>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</si>
  <si>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</si>
  <si>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</si>
  <si>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</si>
  <si>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</si>
  <si>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</si>
  <si>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</si>
  <si>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</si>
  <si>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</si>
  <si>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</si>
  <si>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</si>
  <si>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</si>
  <si>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</si>
  <si>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</si>
  <si>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</si>
  <si>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</si>
  <si>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</si>
  <si>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</si>
  <si>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</si>
  <si>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</si>
  <si>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</si>
  <si>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</si>
  <si>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</si>
  <si>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</si>
  <si>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</si>
  <si>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</si>
  <si>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</si>
  <si>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</si>
  <si>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</si>
  <si>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</si>
  <si>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</si>
  <si>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</si>
  <si>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</si>
  <si>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</si>
  <si>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</si>
  <si>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</si>
  <si>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</si>
  <si>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</si>
  <si>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</si>
  <si>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</si>
  <si>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</si>
  <si>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</si>
  <si>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</si>
  <si>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</si>
  <si>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</si>
  <si>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</si>
  <si>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</si>
  <si>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</si>
  <si>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</si>
  <si>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</si>
  <si>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</si>
  <si>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</si>
  <si>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</si>
  <si>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</si>
  <si>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</si>
  <si>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</si>
  <si>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</si>
  <si>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</si>
  <si>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</si>
  <si>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</si>
  <si>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</si>
  <si>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</si>
  <si>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</si>
  <si>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</si>
  <si>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</si>
  <si>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</si>
  <si>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</si>
  <si>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</si>
  <si>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</si>
  <si>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</si>
  <si>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</si>
  <si>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</si>
  <si>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</si>
  <si>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</si>
  <si>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</si>
  <si>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</si>
  <si>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</si>
  <si>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</si>
  <si>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</si>
  <si>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</si>
  <si>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</si>
  <si>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</si>
  <si>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</si>
  <si>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</si>
  <si>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</si>
  <si>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</si>
  <si>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</si>
  <si>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</si>
  <si>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</si>
  <si>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</si>
  <si>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</si>
  <si>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</si>
  <si>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</si>
  <si>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</si>
  <si>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</si>
  <si>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</si>
  <si>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</si>
  <si>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</si>
  <si>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</si>
  <si>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</si>
  <si>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</si>
  <si>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</si>
  <si>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</si>
  <si>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</si>
  <si>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</si>
  <si>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</si>
  <si>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</si>
  <si>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</si>
  <si>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</si>
  <si>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</si>
  <si>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</si>
  <si>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</si>
  <si>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</si>
  <si>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</si>
  <si>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</si>
  <si>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</si>
  <si>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</si>
  <si>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</si>
  <si>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</si>
  <si>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</si>
  <si>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</si>
  <si>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</si>
  <si>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</si>
  <si>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</si>
  <si>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</si>
  <si>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</si>
  <si>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</si>
  <si>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</si>
  <si>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</si>
  <si>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</si>
  <si>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</si>
  <si>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</si>
  <si>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</si>
  <si>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</si>
  <si>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</si>
  <si>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</si>
  <si>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</si>
  <si>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</si>
  <si>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</si>
  <si>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</si>
  <si>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</si>
  <si>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</si>
  <si>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</si>
  <si>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</si>
  <si>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</si>
  <si>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</si>
  <si>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</si>
  <si>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</si>
  <si>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</si>
  <si>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</si>
  <si>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</si>
  <si>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</si>
  <si>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</si>
  <si>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</si>
  <si>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</si>
  <si>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</si>
  <si>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</si>
  <si>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</si>
  <si>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</si>
  <si>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</si>
  <si>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</si>
  <si>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</si>
  <si>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</si>
  <si>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</si>
  <si>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</si>
  <si>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</si>
  <si>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</si>
  <si>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</si>
  <si>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</si>
  <si>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</si>
  <si>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</si>
  <si>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</si>
  <si>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</si>
  <si>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</si>
  <si>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</si>
  <si>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</si>
  <si>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</si>
  <si>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</si>
  <si>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</si>
  <si>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</si>
  <si>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</si>
  <si>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</si>
  <si>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</si>
  <si>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</si>
  <si>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</si>
  <si>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</si>
  <si>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</si>
  <si>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</si>
  <si>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</si>
  <si>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</si>
  <si>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</si>
  <si>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</si>
  <si>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</si>
  <si>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</si>
  <si>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</si>
  <si>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</si>
  <si>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</si>
  <si>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</si>
  <si>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</si>
  <si>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</si>
  <si>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</si>
  <si>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</si>
  <si>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</si>
  <si>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</si>
  <si>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</si>
  <si>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</si>
  <si>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</si>
  <si>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</si>
  <si>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</si>
  <si>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</si>
  <si>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</si>
  <si>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</si>
  <si>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</si>
  <si>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</si>
  <si>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</si>
  <si>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</si>
  <si>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</si>
  <si>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</si>
  <si>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</si>
  <si>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</si>
  <si>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</si>
  <si>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</si>
  <si>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</si>
  <si>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</si>
  <si>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</si>
  <si>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</si>
  <si>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</si>
  <si>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</si>
  <si>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</si>
  <si>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</si>
  <si>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</si>
  <si>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</si>
  <si>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</si>
  <si>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</si>
  <si>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</si>
  <si>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</si>
  <si>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</si>
  <si>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</si>
  <si>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</si>
  <si>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</si>
  <si>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</si>
  <si>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</si>
  <si>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</si>
  <si>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</si>
  <si>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</si>
  <si>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</si>
  <si>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</si>
  <si>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</si>
  <si>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</si>
  <si>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</si>
  <si>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</si>
  <si>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</si>
  <si>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</si>
  <si>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</si>
  <si>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</si>
  <si>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</si>
  <si>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</si>
  <si>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</si>
  <si>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</si>
  <si>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</si>
  <si>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</si>
  <si>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</si>
  <si>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</si>
  <si>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</si>
  <si>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</si>
  <si>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</si>
  <si>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</si>
  <si>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</si>
  <si>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</si>
  <si>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</si>
  <si>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</si>
  <si>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</si>
  <si>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</si>
  <si>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</si>
  <si>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</si>
  <si>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</si>
  <si>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</si>
  <si>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</si>
  <si>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</si>
  <si>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</si>
  <si>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</si>
  <si>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</si>
  <si>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</si>
  <si>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</si>
  <si>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</si>
  <si>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</si>
  <si>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</si>
  <si>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</si>
  <si>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</si>
  <si>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</si>
  <si>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</si>
  <si>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</si>
  <si>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</si>
  <si>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</si>
  <si>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</si>
  <si>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</si>
  <si>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</si>
  <si>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</si>
  <si>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</si>
  <si>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</si>
  <si>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</si>
  <si>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</si>
  <si>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</si>
  <si>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</si>
  <si>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</si>
  <si>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</si>
  <si>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</si>
  <si>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</si>
  <si>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</si>
  <si>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</si>
  <si>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</si>
  <si>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</si>
  <si>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</si>
  <si>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</si>
  <si>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</si>
  <si>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</si>
  <si>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</si>
  <si>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</si>
  <si>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</si>
  <si>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</si>
  <si>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</si>
  <si>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</si>
  <si>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</si>
  <si>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</si>
  <si>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</si>
  <si>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</si>
  <si>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</si>
  <si>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</si>
  <si>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</si>
  <si>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</si>
  <si>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</si>
  <si>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</si>
  <si>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</si>
  <si>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</si>
  <si>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</si>
  <si>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</si>
  <si>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</si>
  <si>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</si>
  <si>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</si>
  <si>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</si>
  <si>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</si>
  <si>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</si>
  <si>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</si>
  <si>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</si>
  <si>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</si>
  <si>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</si>
  <si>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</si>
  <si>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</si>
  <si>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</si>
  <si>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</si>
  <si>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</si>
  <si>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</si>
  <si>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</si>
  <si>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</si>
  <si>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</si>
  <si>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</si>
  <si>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</si>
  <si>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</si>
  <si>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</si>
  <si>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</si>
  <si>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</si>
  <si>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</si>
  <si>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</si>
  <si>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</si>
  <si>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</si>
  <si>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</si>
  <si>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</si>
  <si>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</si>
  <si>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</si>
  <si>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</si>
  <si>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</si>
  <si>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</si>
  <si>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</si>
  <si>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</si>
  <si>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</si>
  <si>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</si>
  <si>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</si>
  <si>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</si>
  <si>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</si>
  <si>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</si>
  <si>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</si>
  <si>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</si>
  <si>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</si>
  <si>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</si>
  <si>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</si>
  <si>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</si>
  <si>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</si>
  <si>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</si>
  <si>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</si>
  <si>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</si>
  <si>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</si>
  <si>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</si>
  <si>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</si>
  <si>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</si>
  <si>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</si>
  <si>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</si>
  <si>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</si>
  <si>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</si>
  <si>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</si>
  <si>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</si>
  <si>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</si>
  <si>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</si>
  <si>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</si>
  <si>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</si>
  <si>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</si>
  <si>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</si>
  <si>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</si>
  <si>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</si>
  <si>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</si>
  <si>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</si>
  <si>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</si>
  <si>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</si>
  <si>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</si>
  <si>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</si>
  <si>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</si>
  <si>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</si>
  <si>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</si>
  <si>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</si>
  <si>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</si>
  <si>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</si>
  <si>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</si>
  <si>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</si>
  <si>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</si>
  <si>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</si>
  <si>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</si>
  <si>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</si>
  <si>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</si>
  <si>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</si>
  <si>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</si>
  <si>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</si>
  <si>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</si>
  <si>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</si>
  <si>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</si>
  <si>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</si>
  <si>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</si>
  <si>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</si>
  <si>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</si>
  <si>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</si>
  <si>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</si>
  <si>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</si>
  <si>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</si>
  <si>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</si>
  <si>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</si>
  <si>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</si>
  <si>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</si>
  <si>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</si>
  <si>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</si>
  <si>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</si>
  <si>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</si>
  <si>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</si>
  <si>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</si>
  <si>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</si>
  <si>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</si>
  <si>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</si>
  <si>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</si>
  <si>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</si>
  <si>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</si>
  <si>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</si>
  <si>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</si>
  <si>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</si>
  <si>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</si>
  <si>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</si>
  <si>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</si>
  <si>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</si>
  <si>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</si>
  <si>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</si>
  <si>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</si>
  <si>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</si>
  <si>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</si>
  <si>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</si>
  <si>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</si>
  <si>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</si>
  <si>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</si>
  <si>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</si>
  <si>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</si>
  <si>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</si>
  <si>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</si>
  <si>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</si>
  <si>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</si>
  <si>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</si>
  <si>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</si>
  <si>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</si>
  <si>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</si>
  <si>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</si>
  <si>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</si>
  <si>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</si>
  <si>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</si>
  <si>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</si>
  <si>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</si>
  <si>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</si>
  <si>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</si>
  <si>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</si>
  <si>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</si>
  <si>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</si>
  <si>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</si>
  <si>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</si>
  <si>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</si>
  <si>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</si>
  <si>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</si>
  <si>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</si>
  <si>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</si>
  <si>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</si>
  <si>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</si>
  <si>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</si>
  <si>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</si>
  <si>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</si>
  <si>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</si>
  <si>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</si>
  <si>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</si>
  <si>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</si>
  <si>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</si>
  <si>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</si>
  <si>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</si>
  <si>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</si>
  <si>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</si>
  <si>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</si>
  <si>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</si>
  <si>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</si>
  <si>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</si>
  <si>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</si>
  <si>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</si>
  <si>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</si>
  <si>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</si>
  <si>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</si>
  <si>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</si>
  <si>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</si>
  <si>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</si>
  <si>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</si>
  <si>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</si>
  <si>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</si>
  <si>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</si>
  <si>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</si>
  <si>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</si>
  <si>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</si>
  <si>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</si>
  <si>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</si>
  <si>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</si>
  <si>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</si>
  <si>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</si>
  <si>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</si>
  <si>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</si>
  <si>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</si>
  <si>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</si>
  <si>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</si>
  <si>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</si>
  <si>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</si>
  <si>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</si>
  <si>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</si>
  <si>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</si>
  <si>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</si>
  <si>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</si>
  <si>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</si>
  <si>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</si>
  <si>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</si>
  <si>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</si>
  <si>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</si>
  <si>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</si>
  <si>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</si>
  <si>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</si>
  <si>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</si>
  <si>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</si>
  <si>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</si>
  <si>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</si>
  <si>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</si>
  <si>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</si>
  <si>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</si>
  <si>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</si>
  <si>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</si>
  <si>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</si>
  <si>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</si>
  <si>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</si>
  <si>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</si>
  <si>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</si>
  <si>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</si>
  <si>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</si>
  <si>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</si>
  <si>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</si>
  <si>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</si>
  <si>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</si>
  <si>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</si>
  <si>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</si>
  <si>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</si>
  <si>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</si>
  <si>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</si>
  <si>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</si>
  <si>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</si>
  <si>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</si>
  <si>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</si>
  <si>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</si>
  <si>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</si>
  <si>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</si>
  <si>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</si>
  <si>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</si>
  <si>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</si>
  <si>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</si>
  <si>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</si>
  <si>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</si>
  <si>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</si>
  <si>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</si>
  <si>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</si>
  <si>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</si>
  <si>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</si>
  <si>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</si>
  <si>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</si>
  <si>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</si>
  <si>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</si>
  <si>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</si>
  <si>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</si>
  <si>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</si>
  <si>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</si>
  <si>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</si>
  <si>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</si>
  <si>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</si>
  <si>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</si>
  <si>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</si>
  <si>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</si>
  <si>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</si>
  <si>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</si>
  <si>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</si>
  <si>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</si>
  <si>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</si>
  <si>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</si>
  <si>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</si>
  <si>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</si>
  <si>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</si>
  <si>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</si>
  <si>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</si>
  <si>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</si>
  <si>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</si>
  <si>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</si>
  <si>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</si>
  <si>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</si>
  <si>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</si>
  <si>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</si>
  <si>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</si>
  <si>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</si>
  <si>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</si>
  <si>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</si>
  <si>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</si>
  <si>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</si>
  <si>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</si>
  <si>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</si>
  <si>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</si>
  <si>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</si>
  <si>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</si>
  <si>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</si>
  <si>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</si>
  <si>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</si>
  <si>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</si>
  <si>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</si>
  <si>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</si>
  <si>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</si>
  <si>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</si>
  <si>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</si>
  <si>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</si>
  <si>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</si>
  <si>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</si>
  <si>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</si>
  <si>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</si>
  <si>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</si>
  <si>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</si>
  <si>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</si>
  <si>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</si>
  <si>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</si>
  <si>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</si>
  <si>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</si>
  <si>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</si>
  <si>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</si>
  <si>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</si>
  <si>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</si>
  <si>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</si>
  <si>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</si>
  <si>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</si>
  <si>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</si>
  <si>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</si>
  <si>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</si>
  <si>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</si>
  <si>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</si>
  <si>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</si>
  <si>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</si>
  <si>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</si>
  <si>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</si>
  <si>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</si>
  <si>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</si>
  <si>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</si>
  <si>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</si>
  <si>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</si>
  <si>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</si>
  <si>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</si>
  <si>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</si>
  <si>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</si>
  <si>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</si>
  <si>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</si>
  <si>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</si>
  <si>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</si>
  <si>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</si>
  <si>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</si>
  <si>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</si>
  <si>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</si>
  <si>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</si>
  <si>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</si>
  <si>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</si>
  <si>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</si>
  <si>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</si>
  <si>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</si>
  <si>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</si>
  <si>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</si>
  <si>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</si>
  <si>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</si>
  <si>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</si>
  <si>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</si>
  <si>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</si>
  <si>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</si>
  <si>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</si>
  <si>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</si>
  <si>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</si>
  <si>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</si>
  <si>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</si>
  <si>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</si>
  <si>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</si>
  <si>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</si>
  <si>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</si>
  <si>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</si>
  <si>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</si>
  <si>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</si>
  <si>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</si>
  <si>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</si>
  <si>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</si>
  <si>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</si>
  <si>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</si>
  <si>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</si>
  <si>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</si>
  <si>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</si>
  <si>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</si>
  <si>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</si>
  <si>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</si>
  <si>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</si>
  <si>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</si>
  <si>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</si>
  <si>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</si>
  <si>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</si>
  <si>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</si>
  <si>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</si>
  <si>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</si>
  <si>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</si>
  <si>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</si>
  <si>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</si>
  <si>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</si>
  <si>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</si>
  <si>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</si>
  <si>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</si>
  <si>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</si>
  <si>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</si>
  <si>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</si>
  <si>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</si>
  <si>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</si>
  <si>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</si>
  <si>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</si>
  <si>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</si>
  <si>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</si>
  <si>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</si>
  <si>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</si>
  <si>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</si>
  <si>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</si>
  <si>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</si>
  <si>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</si>
  <si>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</si>
  <si>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</si>
  <si>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</si>
  <si>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</si>
  <si>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</si>
  <si>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</si>
  <si>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</si>
  <si>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</si>
  <si>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</si>
  <si>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</si>
  <si>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</si>
  <si>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</si>
  <si>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</si>
  <si>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</si>
  <si>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</si>
  <si>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</si>
  <si>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</si>
  <si>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</si>
  <si>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</si>
  <si>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</si>
  <si>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</si>
  <si>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</si>
  <si>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</si>
  <si>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</si>
  <si>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</si>
  <si>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</si>
  <si>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</si>
  <si>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</si>
  <si>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</si>
  <si>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</si>
  <si>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</si>
  <si>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</si>
  <si>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</si>
  <si>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</si>
  <si>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</si>
  <si>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</si>
  <si>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</si>
  <si>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</si>
  <si>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</si>
  <si>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</si>
  <si>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</si>
  <si>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</si>
  <si>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</si>
  <si>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</si>
  <si>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</si>
  <si>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</si>
  <si>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</si>
  <si>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</si>
  <si>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</si>
  <si>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</si>
  <si>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</si>
  <si>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</si>
  <si>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</si>
  <si>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</si>
  <si>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</si>
  <si>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</si>
  <si>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</si>
  <si>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</si>
  <si>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</si>
  <si>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</si>
  <si>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</si>
  <si>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</si>
  <si>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</si>
  <si>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</si>
  <si>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</si>
  <si>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</si>
  <si>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</si>
  <si>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</si>
  <si>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</si>
  <si>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</si>
  <si>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</si>
  <si>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</si>
  <si>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</si>
  <si>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</si>
  <si>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</si>
  <si>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</si>
  <si>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</si>
  <si>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</si>
  <si>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</si>
  <si>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</si>
  <si>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</si>
  <si>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</si>
  <si>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</si>
  <si>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</si>
  <si>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</si>
  <si>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</si>
  <si>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</si>
  <si>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</si>
  <si>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</si>
  <si>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</si>
  <si>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</si>
  <si>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</si>
  <si>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</si>
  <si>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</si>
  <si>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</si>
  <si>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</si>
  <si>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</si>
  <si>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</si>
  <si>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</si>
  <si>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</si>
  <si>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</si>
  <si>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</si>
  <si>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</si>
  <si>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</si>
  <si>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</si>
  <si>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</si>
  <si>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</si>
  <si>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</si>
  <si>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</si>
  <si>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</si>
  <si>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</si>
  <si>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</si>
  <si>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</si>
  <si>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</si>
  <si>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</si>
  <si>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</si>
  <si>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</si>
  <si>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</si>
  <si>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</si>
  <si>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</si>
  <si>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</si>
  <si>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</si>
  <si>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</si>
  <si>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</si>
  <si>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</si>
  <si>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</si>
  <si>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</si>
  <si>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</si>
  <si>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</si>
  <si>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</si>
  <si>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</si>
  <si>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</si>
  <si>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</si>
  <si>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</si>
  <si>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</si>
  <si>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</si>
  <si>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</si>
  <si>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</si>
  <si>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</si>
  <si>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</si>
  <si>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</si>
  <si>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</si>
  <si>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</si>
  <si>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</si>
  <si>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</si>
  <si>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</si>
  <si>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</si>
  <si>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</si>
  <si>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</si>
  <si>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</si>
  <si>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</si>
  <si>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</si>
  <si>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</si>
  <si>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</si>
  <si>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</si>
  <si>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</si>
  <si>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</si>
  <si>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</si>
  <si>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</si>
  <si>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</si>
  <si>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</si>
  <si>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</si>
  <si>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</si>
  <si>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</si>
  <si>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</si>
  <si>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</si>
  <si>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</si>
  <si>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</si>
  <si>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</si>
  <si>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</si>
  <si>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</si>
  <si>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</si>
  <si>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</si>
  <si>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</si>
  <si>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</si>
  <si>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</si>
  <si>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</si>
  <si>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</si>
  <si>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</si>
  <si>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</si>
  <si>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</si>
  <si>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</si>
  <si>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</si>
  <si>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</si>
  <si>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</si>
  <si>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</si>
  <si>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</si>
  <si>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</si>
  <si>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</si>
  <si>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</si>
  <si>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</si>
  <si>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</si>
  <si>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</si>
  <si>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</si>
  <si>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</si>
  <si>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</si>
  <si>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</si>
  <si>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</si>
  <si>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</si>
  <si>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</si>
  <si>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</si>
  <si>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</si>
  <si>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</si>
  <si>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</si>
  <si>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</si>
  <si>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</si>
  <si>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</si>
  <si>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</si>
  <si>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</si>
  <si>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</si>
  <si>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</si>
  <si>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</si>
  <si>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</si>
  <si>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</si>
  <si>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</si>
  <si>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</si>
  <si>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</si>
  <si>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</si>
  <si>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</si>
  <si>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</si>
  <si>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</si>
  <si>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</si>
  <si>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</si>
  <si>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</si>
  <si>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</si>
  <si>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</si>
  <si>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</si>
  <si>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</si>
  <si>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</si>
  <si>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</si>
  <si>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</si>
  <si>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</si>
  <si>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</si>
  <si>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</si>
  <si>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</si>
  <si>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</si>
  <si>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</si>
  <si>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</si>
  <si>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</si>
  <si>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</si>
  <si>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</si>
  <si>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</si>
  <si>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</si>
  <si>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</si>
  <si>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</si>
  <si>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</si>
  <si>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</si>
  <si>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</si>
  <si>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</si>
  <si>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</si>
  <si>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</si>
  <si>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</si>
  <si>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</si>
  <si>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</si>
  <si>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</si>
  <si>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</si>
  <si>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</si>
  <si>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</si>
  <si>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</si>
  <si>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</si>
  <si>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</si>
  <si>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</si>
  <si>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</si>
  <si>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</si>
  <si>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</si>
  <si>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</si>
  <si>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</si>
  <si>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</si>
  <si>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</si>
  <si>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</si>
  <si>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</si>
  <si>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</si>
  <si>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</si>
  <si>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</si>
  <si>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</si>
  <si>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</si>
  <si>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</si>
  <si>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</si>
  <si>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</si>
  <si>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</si>
  <si>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</si>
  <si>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</si>
  <si>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</si>
  <si>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</si>
  <si>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</si>
  <si>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</si>
  <si>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</si>
  <si>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</si>
  <si>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</si>
  <si>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</si>
  <si>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</si>
  <si>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</si>
  <si>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</si>
  <si>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</si>
  <si>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</si>
  <si>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</si>
  <si>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</si>
  <si>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</si>
  <si>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</si>
  <si>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</si>
  <si>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</si>
  <si>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</si>
  <si>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</si>
  <si>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</si>
  <si>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</si>
  <si>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</si>
  <si>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</si>
  <si>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</si>
  <si>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</si>
  <si>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</si>
  <si>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</si>
  <si>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</si>
  <si>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</si>
  <si>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</si>
  <si>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</si>
  <si>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</si>
  <si>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</si>
  <si>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</si>
  <si>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</si>
  <si>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</si>
  <si>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</si>
  <si>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</si>
  <si>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</si>
  <si>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</si>
  <si>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</si>
  <si>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</si>
  <si>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</si>
  <si>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</si>
  <si>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</si>
  <si>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</si>
  <si>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</si>
  <si>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</si>
  <si>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</si>
  <si>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</si>
  <si>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</si>
  <si>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</si>
  <si>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</si>
  <si>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</si>
  <si>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</si>
  <si>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</si>
  <si>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</si>
  <si>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</si>
  <si>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</si>
  <si>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</si>
  <si>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</si>
  <si>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</si>
  <si>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</si>
  <si>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</si>
  <si>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</si>
  <si>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</si>
  <si>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</si>
  <si>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</si>
  <si>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</si>
  <si>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</si>
  <si>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</si>
  <si>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</si>
  <si>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</si>
  <si>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</si>
  <si>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</si>
  <si>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</si>
  <si>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</si>
  <si>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</si>
  <si>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</si>
  <si>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</si>
  <si>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</si>
  <si>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</si>
  <si>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</si>
  <si>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</si>
  <si>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</si>
  <si>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</si>
  <si>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</si>
  <si>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</si>
  <si>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</si>
  <si>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</si>
  <si>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</si>
  <si>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</si>
  <si>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</si>
  <si>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</si>
  <si>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</si>
  <si>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</si>
  <si>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</si>
  <si>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</si>
  <si>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</si>
  <si>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</si>
  <si>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</si>
  <si>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</si>
  <si>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</si>
  <si>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</si>
  <si>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</si>
  <si>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</si>
  <si>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</si>
  <si>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</si>
  <si>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</si>
  <si>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</si>
  <si>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</si>
  <si>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</si>
  <si>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</si>
  <si>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</si>
  <si>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</si>
  <si>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</si>
  <si>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</si>
  <si>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</si>
  <si>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</si>
  <si>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</si>
  <si>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</si>
  <si>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</si>
  <si>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</si>
  <si>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</si>
  <si>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</si>
  <si>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</si>
  <si>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</si>
  <si>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</si>
  <si>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</si>
  <si>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</si>
  <si>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</si>
  <si>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</si>
  <si>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</si>
  <si>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</si>
  <si>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</si>
  <si>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</si>
  <si>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</si>
  <si>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</si>
  <si>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</si>
  <si>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</si>
  <si>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</si>
  <si>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</si>
  <si>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</si>
  <si>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</si>
  <si>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</si>
  <si>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</si>
  <si>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</si>
  <si>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</si>
  <si>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</si>
  <si>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</si>
  <si>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</si>
  <si>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</si>
  <si>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</si>
  <si>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</si>
  <si>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</si>
  <si>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</si>
  <si>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</si>
  <si>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</si>
  <si>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</si>
  <si>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</si>
  <si>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</si>
  <si>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</si>
  <si>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</si>
  <si>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</si>
  <si>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</si>
  <si>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</si>
  <si>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</si>
  <si>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</si>
  <si>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</si>
  <si>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</si>
  <si>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</si>
  <si>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</si>
  <si>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</si>
  <si>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</si>
  <si>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</si>
  <si>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</si>
  <si>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</si>
  <si>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</si>
  <si>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</si>
  <si>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</si>
  <si>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</si>
  <si>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</si>
  <si>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</si>
  <si>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</si>
  <si>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</si>
  <si>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</si>
  <si>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</si>
  <si>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</si>
  <si>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</si>
  <si>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</si>
  <si>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</si>
  <si>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</si>
  <si>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</si>
  <si>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</si>
  <si>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</si>
  <si>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</si>
  <si>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</si>
  <si>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</si>
  <si>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</si>
  <si>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</si>
  <si>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</si>
  <si>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</si>
  <si>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</si>
  <si>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</si>
  <si>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</si>
  <si>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</si>
  <si>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</si>
  <si>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</si>
  <si>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</si>
  <si>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</si>
  <si>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</si>
  <si>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</si>
  <si>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</si>
  <si>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</si>
  <si>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</si>
  <si>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</si>
  <si>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</si>
  <si>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</si>
  <si>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</si>
  <si>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</si>
  <si>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</si>
  <si>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</si>
  <si>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</si>
  <si>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</si>
  <si>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</si>
  <si>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</si>
  <si>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</si>
  <si>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</si>
  <si>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</si>
  <si>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</si>
  <si>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</si>
  <si>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</si>
  <si>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</si>
  <si>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</si>
  <si>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</si>
  <si>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</si>
  <si>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</si>
  <si>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</si>
  <si>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</si>
  <si>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</si>
  <si>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</si>
  <si>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</si>
  <si>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</si>
  <si>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</si>
  <si>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</si>
  <si>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</si>
  <si>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</si>
  <si>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</si>
  <si>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</si>
  <si>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</si>
  <si>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</si>
  <si>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</si>
  <si>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</si>
  <si>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</si>
  <si>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</si>
  <si>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</si>
  <si>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</si>
  <si>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</si>
  <si>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</si>
  <si>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</si>
  <si>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</si>
  <si>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</si>
  <si>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</si>
  <si>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</si>
  <si>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</si>
  <si>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</si>
  <si>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</si>
  <si>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</si>
  <si>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</si>
  <si>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</si>
  <si>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</si>
  <si>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</si>
  <si>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</si>
  <si>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</si>
  <si>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</si>
  <si>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</si>
  <si>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</si>
  <si>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</si>
  <si>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</si>
  <si>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</si>
  <si>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</si>
  <si>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</si>
  <si>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</si>
  <si>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</si>
  <si>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</si>
  <si>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</si>
  <si>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</si>
  <si>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</si>
  <si>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</si>
  <si>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</si>
  <si>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</si>
  <si>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</si>
  <si>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</si>
  <si>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</si>
  <si>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</si>
  <si>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</si>
  <si>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</si>
  <si>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</si>
  <si>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</si>
  <si>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</si>
  <si>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</si>
  <si>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</si>
  <si>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</si>
  <si>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</si>
  <si>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</si>
  <si>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</si>
  <si>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</si>
  <si>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</si>
  <si>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</si>
  <si>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</si>
  <si>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</si>
  <si>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</si>
  <si>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</si>
  <si>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</si>
  <si>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</si>
  <si>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</si>
  <si>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</si>
  <si>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</si>
  <si>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</si>
  <si>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</si>
  <si>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</si>
  <si>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</si>
  <si>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</si>
  <si>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</si>
  <si>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</si>
  <si>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</si>
  <si>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</si>
  <si>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</si>
  <si>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</si>
  <si>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</si>
  <si>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</si>
  <si>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</si>
  <si>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</si>
  <si>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</si>
  <si>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</si>
  <si>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</si>
  <si>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</si>
  <si>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</si>
  <si>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</si>
  <si>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</si>
  <si>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</si>
  <si>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</si>
  <si>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</si>
  <si>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</si>
  <si>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</si>
  <si>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</si>
  <si>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</si>
  <si>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</si>
  <si>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</si>
  <si>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</si>
  <si>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</si>
  <si>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</si>
  <si>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</si>
  <si>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</si>
  <si>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</si>
  <si>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</si>
  <si>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</si>
  <si>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</si>
  <si>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</si>
  <si>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</si>
  <si>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</si>
  <si>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</si>
  <si>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</si>
  <si>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</si>
  <si>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</si>
  <si>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</si>
  <si>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</si>
  <si>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</si>
  <si>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</si>
  <si>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</si>
  <si>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</si>
  <si>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</si>
  <si>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</si>
  <si>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</si>
  <si>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</si>
  <si>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</si>
  <si>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</si>
  <si>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</si>
  <si>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</si>
  <si>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</si>
  <si>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</si>
  <si>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</si>
  <si>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</si>
  <si>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</si>
  <si>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</si>
  <si>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</si>
  <si>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</si>
  <si>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</si>
  <si>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</si>
  <si>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</si>
  <si>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</si>
  <si>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</si>
  <si>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</si>
  <si>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</si>
  <si>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</si>
  <si>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</si>
  <si>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</si>
  <si>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</si>
  <si>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</si>
  <si>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</si>
  <si>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</si>
  <si>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</si>
  <si>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</si>
  <si>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</si>
  <si>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</si>
  <si>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</si>
  <si>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</si>
  <si>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</si>
  <si>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</si>
  <si>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</si>
  <si>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</si>
  <si>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</si>
  <si>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</si>
  <si>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</si>
  <si>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</si>
  <si>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</si>
  <si>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</si>
  <si>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</si>
  <si>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</si>
  <si>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</si>
  <si>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</si>
  <si>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</si>
  <si>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</si>
  <si>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</si>
  <si>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</si>
  <si>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</si>
  <si>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</si>
  <si>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</si>
  <si>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</si>
  <si>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</si>
  <si>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</si>
  <si>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</si>
  <si>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</si>
  <si>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</si>
  <si>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</si>
  <si>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</si>
  <si>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</si>
  <si>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</si>
  <si>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</si>
  <si>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</si>
  <si>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</si>
  <si>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</si>
  <si>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</si>
  <si>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</si>
  <si>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</si>
  <si>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</si>
  <si>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</si>
  <si>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</si>
  <si>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</si>
  <si>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</si>
  <si>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</si>
  <si>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</si>
  <si>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</si>
  <si>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</si>
  <si>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</si>
  <si>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</si>
  <si>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</si>
  <si>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</si>
  <si>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</si>
  <si>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</si>
  <si>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</si>
  <si>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</si>
  <si>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</si>
  <si>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</si>
  <si>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</si>
  <si>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</si>
  <si>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</si>
  <si>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</si>
  <si>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</si>
  <si>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</si>
  <si>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</si>
  <si>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</si>
  <si>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</si>
  <si>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</si>
  <si>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</si>
  <si>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</si>
  <si>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</si>
  <si>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</si>
  <si>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</si>
  <si>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</si>
  <si>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</si>
  <si>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</si>
  <si>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</si>
  <si>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</si>
  <si>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</si>
  <si>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</si>
  <si>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</si>
  <si>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</si>
  <si>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</si>
  <si>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</si>
  <si>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</si>
  <si>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</si>
  <si>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</si>
  <si>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</si>
  <si>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</si>
  <si>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</si>
  <si>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</si>
  <si>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</si>
  <si>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</si>
  <si>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</si>
  <si>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</si>
  <si>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</si>
  <si>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</si>
  <si>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</si>
  <si>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</si>
  <si>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</si>
  <si>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</si>
  <si>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</si>
  <si>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</si>
  <si>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</si>
  <si>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</si>
  <si>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</si>
  <si>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</si>
  <si>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</si>
  <si>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</si>
  <si>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</si>
  <si>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</si>
  <si>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</si>
  <si>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</si>
  <si>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</si>
  <si>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</si>
  <si>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</si>
  <si>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</si>
  <si>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</si>
  <si>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</si>
  <si>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</si>
  <si>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</si>
  <si>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</si>
  <si>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</si>
  <si>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</si>
  <si>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</si>
  <si>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</si>
  <si>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</si>
  <si>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</si>
  <si>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</si>
  <si>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</si>
  <si>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</si>
  <si>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</si>
  <si>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</si>
  <si>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</si>
  <si>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</si>
  <si>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</si>
  <si>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</si>
  <si>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</si>
  <si>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</si>
  <si>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</si>
  <si>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</si>
  <si>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</si>
  <si>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</si>
  <si>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</si>
  <si>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</si>
  <si>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</si>
  <si>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</si>
  <si>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</si>
  <si>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</si>
  <si>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</si>
  <si>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</si>
  <si>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</si>
  <si>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</si>
  <si>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</si>
  <si>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</si>
  <si>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</si>
  <si>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</si>
  <si>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</si>
  <si>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</si>
  <si>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</si>
  <si>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</si>
  <si>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</si>
  <si>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</si>
  <si>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</si>
  <si>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</si>
  <si>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</si>
  <si>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</si>
  <si>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</si>
  <si>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</si>
  <si>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</si>
  <si>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</si>
  <si>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</si>
  <si>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</si>
  <si>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</si>
  <si>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</si>
  <si>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</si>
  <si>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</si>
  <si>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</si>
  <si>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</si>
  <si>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</si>
  <si>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</si>
  <si>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</si>
  <si>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</si>
  <si>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</si>
  <si>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</si>
  <si>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</si>
  <si>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</si>
  <si>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</si>
  <si>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</si>
  <si>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</si>
  <si>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</si>
  <si>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</si>
  <si>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</si>
  <si>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</si>
  <si>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</si>
  <si>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</si>
  <si>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</si>
  <si>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</si>
  <si>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</si>
  <si>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</si>
  <si>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</si>
  <si>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</si>
  <si>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</si>
  <si>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</si>
  <si>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</si>
  <si>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</si>
  <si>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</si>
  <si>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</si>
  <si>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</si>
  <si>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</si>
  <si>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</si>
  <si>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</si>
  <si>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</si>
  <si>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</si>
  <si>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</si>
  <si>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</si>
  <si>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</si>
  <si>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</si>
  <si>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</si>
  <si>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</si>
  <si>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</si>
  <si>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</si>
  <si>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</si>
  <si>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</si>
  <si>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</si>
  <si>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</si>
  <si>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</si>
  <si>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</si>
  <si>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</si>
  <si>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</si>
  <si>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</si>
  <si>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</si>
  <si>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</si>
  <si>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</si>
  <si>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</si>
  <si>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</si>
  <si>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</si>
  <si>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</si>
  <si>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</si>
  <si>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</si>
  <si>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</si>
  <si>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</si>
  <si>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</si>
  <si>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</si>
  <si>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</si>
  <si>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</si>
  <si>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</si>
  <si>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</si>
  <si>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</si>
  <si>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</si>
  <si>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</si>
  <si>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</si>
  <si>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</si>
  <si>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</si>
  <si>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</si>
  <si>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</si>
  <si>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</si>
  <si>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</si>
  <si>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</si>
  <si>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</si>
  <si>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</si>
  <si>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</si>
  <si>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</si>
  <si>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</si>
  <si>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</si>
  <si>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</si>
  <si>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</si>
  <si>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</si>
  <si>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</si>
  <si>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</si>
  <si>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</si>
  <si>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</si>
  <si>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</si>
  <si>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</si>
  <si>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</si>
  <si>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</si>
  <si>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</si>
  <si>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</si>
  <si>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</si>
  <si>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</si>
  <si>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</si>
  <si>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</si>
  <si>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</si>
  <si>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</si>
  <si>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</si>
  <si>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</si>
  <si>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</si>
  <si>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</si>
  <si>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</si>
  <si>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</si>
  <si>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</si>
  <si>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</si>
  <si>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</si>
  <si>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</si>
  <si>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</si>
  <si>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</si>
  <si>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</si>
  <si>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</si>
  <si>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</si>
  <si>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</si>
  <si>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</si>
  <si>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</si>
  <si>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</si>
  <si>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</si>
  <si>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</si>
  <si>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</si>
  <si>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</si>
  <si>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</si>
  <si>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</si>
  <si>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</si>
  <si>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</si>
  <si>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</si>
  <si>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</si>
  <si>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</si>
  <si>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</si>
  <si>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</si>
  <si>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</si>
  <si>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</si>
  <si>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</si>
  <si>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</si>
  <si>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</si>
  <si>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</si>
  <si>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</si>
  <si>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</si>
  <si>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</si>
  <si>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</si>
  <si>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</si>
  <si>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</si>
  <si>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</si>
  <si>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</si>
  <si>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</si>
  <si>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</si>
  <si>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</si>
  <si>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</si>
  <si>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</si>
  <si>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</si>
  <si>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</si>
  <si>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</si>
  <si>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</si>
  <si>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</si>
  <si>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</si>
  <si>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</si>
  <si>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</si>
  <si>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</si>
  <si>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</si>
  <si>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</si>
  <si>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</si>
  <si>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</si>
  <si>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</si>
  <si>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</si>
  <si>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</si>
  <si>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</si>
  <si>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</si>
  <si>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</si>
  <si>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</si>
  <si>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</si>
  <si>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</si>
  <si>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</si>
  <si>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</si>
  <si>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</si>
  <si>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</si>
  <si>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</si>
  <si>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</si>
  <si>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</si>
  <si>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</si>
  <si>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</si>
  <si>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</si>
  <si>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</si>
  <si>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</si>
  <si>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</si>
  <si>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</si>
  <si>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</si>
  <si>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</si>
  <si>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</si>
  <si>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</si>
  <si>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</si>
  <si>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</si>
  <si>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</si>
  <si>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</si>
  <si>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</si>
  <si>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</si>
  <si>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</si>
  <si>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</si>
  <si>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</si>
  <si>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</si>
  <si>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</si>
  <si>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</si>
  <si>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</si>
  <si>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</si>
  <si>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</si>
  <si>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</si>
  <si>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</si>
  <si>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</si>
  <si>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</si>
  <si>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</si>
  <si>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</si>
  <si>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</si>
  <si>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</si>
  <si>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</si>
  <si>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</si>
  <si>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</si>
  <si>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</si>
  <si>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</si>
  <si>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</si>
  <si>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</si>
  <si>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</si>
  <si>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</si>
  <si>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</si>
  <si>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</si>
  <si>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</si>
  <si>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</si>
  <si>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</si>
  <si>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</si>
  <si>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</si>
  <si>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</si>
  <si>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</si>
  <si>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</si>
  <si>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</si>
  <si>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</si>
  <si>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</si>
  <si>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</si>
  <si>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</si>
  <si>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</si>
  <si>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</si>
  <si>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</si>
  <si>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</si>
  <si>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</si>
  <si>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</si>
  <si>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</si>
  <si>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</si>
  <si>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</si>
  <si>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</si>
  <si>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</si>
  <si>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</si>
  <si>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</si>
  <si>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</si>
  <si>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</si>
  <si>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</si>
  <si>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</si>
  <si>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</si>
  <si>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</si>
  <si>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</si>
  <si>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</si>
  <si>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</si>
  <si>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</si>
  <si>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</si>
  <si>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</si>
  <si>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</si>
  <si>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</si>
  <si>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</si>
  <si>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</si>
  <si>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</si>
  <si>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</si>
  <si>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</si>
  <si>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</si>
  <si>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</si>
  <si>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</si>
  <si>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</si>
  <si>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</si>
  <si>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</si>
  <si>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</si>
  <si>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</si>
  <si>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</si>
  <si>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</si>
  <si>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</si>
  <si>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</si>
  <si>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</si>
  <si>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</si>
  <si>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</si>
  <si>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</si>
  <si>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</si>
  <si>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</si>
  <si>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</si>
  <si>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</si>
  <si>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</si>
  <si>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</si>
  <si>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</si>
  <si>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</si>
  <si>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</si>
  <si>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</si>
  <si>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</si>
  <si>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</si>
  <si>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</si>
  <si>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</si>
  <si>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</si>
  <si>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</si>
  <si>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</si>
  <si>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</si>
  <si>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</si>
  <si>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</si>
  <si>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</si>
  <si>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</si>
  <si>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</si>
  <si>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</si>
  <si>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</si>
  <si>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</si>
  <si>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</si>
  <si>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</si>
  <si>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</si>
  <si>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</si>
  <si>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</si>
  <si>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</si>
  <si>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</si>
  <si>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</si>
  <si>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</si>
  <si>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</si>
  <si>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</si>
  <si>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</si>
  <si>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</si>
  <si>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</si>
  <si>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</si>
  <si>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</si>
  <si>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</si>
  <si>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</si>
  <si>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</si>
  <si>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</si>
  <si>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</si>
  <si>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</si>
  <si>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</si>
  <si>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</si>
  <si>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</si>
  <si>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</si>
  <si>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</si>
  <si>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</si>
  <si>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</si>
  <si>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</si>
  <si>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</si>
  <si>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</si>
  <si>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</si>
  <si>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</si>
  <si>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</si>
  <si>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</si>
  <si>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</si>
  <si>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</si>
  <si>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</si>
  <si>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</si>
  <si>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</si>
  <si>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</si>
  <si>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</si>
  <si>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</si>
  <si>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</si>
  <si>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</si>
  <si>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</si>
  <si>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</si>
  <si>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</si>
  <si>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</si>
  <si>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</si>
  <si>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</si>
  <si>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</si>
  <si>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</si>
  <si>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</si>
  <si>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</si>
  <si>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</si>
  <si>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</si>
  <si>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</si>
  <si>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</si>
  <si>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</si>
  <si>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</si>
  <si>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</si>
  <si>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</si>
  <si>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</si>
  <si>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</si>
  <si>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</si>
  <si>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</si>
  <si>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</si>
  <si>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</si>
  <si>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</si>
  <si>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</si>
  <si>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</si>
  <si>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</si>
  <si>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</si>
  <si>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</si>
  <si>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</si>
  <si>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</si>
  <si>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</si>
  <si>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</si>
  <si>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</si>
  <si>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</si>
  <si>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</si>
  <si>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</si>
  <si>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</si>
  <si>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</si>
  <si>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</si>
  <si>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</si>
  <si>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</si>
  <si>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</si>
  <si>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</si>
  <si>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</si>
  <si>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</si>
  <si>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</si>
  <si>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</si>
  <si>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</si>
  <si>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</si>
  <si>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</si>
  <si>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</si>
  <si>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</si>
  <si>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</si>
  <si>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</si>
  <si>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</si>
  <si>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</si>
  <si>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</si>
  <si>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</si>
  <si>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</si>
  <si>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</si>
  <si>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</si>
  <si>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</si>
  <si>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</si>
  <si>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</si>
  <si>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</si>
  <si>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</si>
  <si>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</si>
  <si>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</si>
  <si>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</si>
  <si>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</si>
  <si>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</si>
  <si>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</si>
  <si>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</si>
  <si>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</si>
  <si>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</si>
  <si>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</si>
  <si>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</si>
  <si>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</si>
  <si>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</si>
  <si>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</si>
  <si>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</si>
  <si>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</si>
  <si>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</si>
  <si>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</si>
  <si>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</si>
  <si>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</si>
  <si>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</si>
  <si>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</si>
  <si>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</si>
  <si>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</si>
  <si>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</si>
  <si>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</si>
  <si>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</si>
  <si>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</si>
  <si>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</si>
  <si>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</si>
  <si>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</si>
  <si>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</si>
  <si>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</si>
  <si>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</si>
  <si>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</si>
  <si>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</si>
  <si>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</si>
  <si>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</si>
  <si>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</si>
  <si>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</si>
  <si>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</si>
  <si>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</si>
  <si>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</si>
  <si>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</si>
  <si>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</si>
  <si>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</si>
  <si>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</si>
  <si>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</si>
  <si>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</si>
  <si>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</si>
  <si>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</si>
  <si>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</si>
  <si>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</si>
  <si>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</si>
  <si>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</si>
  <si>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</si>
  <si>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</si>
  <si>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</si>
  <si>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</si>
  <si>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</si>
  <si>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</si>
  <si>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</si>
  <si>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</si>
  <si>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</si>
  <si>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</si>
  <si>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</si>
  <si>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</si>
  <si>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</si>
  <si>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</si>
  <si>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</si>
  <si>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</si>
  <si>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</si>
  <si>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</si>
  <si>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</si>
  <si>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</si>
  <si>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</si>
  <si>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</si>
  <si>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</si>
  <si>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</si>
  <si>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</si>
  <si>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</si>
  <si>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</si>
  <si>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</si>
  <si>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</si>
  <si>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</si>
  <si>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</si>
  <si>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</si>
  <si>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</si>
  <si>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</si>
  <si>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</si>
  <si>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</si>
  <si>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</si>
  <si>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</si>
  <si>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</si>
  <si>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</si>
  <si>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</si>
  <si>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</si>
  <si>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</si>
  <si>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</si>
  <si>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</si>
  <si>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</si>
  <si>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</si>
  <si>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</si>
  <si>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</si>
  <si>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</si>
  <si>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</si>
  <si>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</si>
  <si>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</si>
  <si>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</si>
  <si>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</si>
  <si>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</si>
  <si>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</si>
  <si>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</si>
  <si>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</si>
  <si>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</si>
  <si>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</si>
  <si>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</si>
  <si>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</si>
  <si>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</si>
  <si>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</si>
  <si>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</si>
  <si>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</si>
  <si>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</si>
  <si>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</si>
  <si>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</si>
  <si>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</si>
  <si>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</si>
  <si>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</si>
  <si>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</si>
  <si>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</si>
  <si>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</si>
  <si>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</si>
  <si>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</si>
  <si>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</si>
  <si>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</si>
  <si>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</si>
  <si>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</si>
  <si>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</si>
  <si>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</si>
  <si>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</si>
  <si>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</si>
  <si>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</si>
  <si>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</si>
  <si>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</si>
  <si>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</si>
  <si>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</si>
  <si>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</si>
  <si>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</si>
  <si>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</si>
  <si>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</si>
  <si>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</si>
  <si>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</si>
  <si>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</si>
  <si>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</si>
  <si>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</si>
  <si>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</si>
  <si>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</si>
  <si>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</si>
  <si>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</si>
  <si>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</si>
  <si>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</si>
  <si>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</si>
  <si>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</si>
  <si>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</si>
  <si>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</si>
  <si>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</si>
  <si>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</si>
  <si>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</si>
  <si>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</si>
  <si>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</si>
  <si>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</si>
  <si>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</si>
  <si>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</si>
  <si>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</si>
  <si>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</si>
  <si>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</si>
  <si>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</si>
  <si>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</si>
  <si>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</si>
  <si>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</si>
  <si>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</si>
  <si>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</si>
  <si>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</si>
  <si>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</si>
  <si>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</si>
  <si>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</si>
  <si>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</si>
  <si>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</si>
  <si>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</si>
  <si>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</si>
  <si>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</si>
  <si>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</si>
  <si>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</si>
  <si>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</si>
  <si>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</si>
  <si>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</si>
  <si>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</si>
  <si>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</si>
  <si>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</si>
  <si>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</si>
  <si>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</si>
  <si>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</si>
  <si>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</si>
  <si>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</si>
  <si>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</si>
  <si>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</si>
  <si>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</si>
  <si>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</si>
  <si>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</si>
  <si>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</si>
  <si>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</si>
  <si>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</si>
  <si>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</si>
  <si>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</si>
  <si>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</si>
  <si>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</si>
  <si>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</si>
  <si>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</si>
  <si>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</si>
  <si>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</si>
  <si>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</si>
  <si>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</si>
  <si>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</si>
  <si>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</si>
  <si>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</si>
  <si>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</si>
  <si>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</si>
  <si>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</si>
  <si>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</si>
  <si>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</si>
  <si>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</si>
  <si>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</si>
  <si>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</si>
  <si>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</si>
  <si>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</si>
  <si>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</si>
  <si>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</si>
  <si>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</si>
  <si>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</si>
  <si>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</si>
  <si>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</si>
  <si>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</si>
  <si>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</si>
  <si>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</si>
  <si>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</si>
  <si>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</si>
  <si>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</si>
  <si>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</si>
  <si>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</si>
  <si>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</si>
  <si>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</si>
  <si>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</si>
  <si>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</si>
  <si>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</si>
  <si>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</si>
  <si>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</si>
  <si>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</si>
  <si>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</si>
  <si>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</si>
  <si>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</si>
  <si>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</si>
  <si>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</si>
  <si>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</si>
  <si>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</si>
  <si>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</si>
  <si>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</si>
  <si>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</si>
  <si>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</si>
  <si>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</si>
  <si>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</si>
  <si>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</si>
  <si>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</si>
  <si>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</si>
  <si>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</si>
  <si>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</si>
  <si>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</si>
  <si>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</si>
  <si>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</si>
  <si>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</si>
  <si>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</si>
  <si>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</si>
  <si>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</si>
  <si>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</si>
  <si>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</si>
  <si>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</si>
  <si>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</si>
  <si>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</si>
  <si>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</si>
  <si>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</si>
  <si>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</si>
  <si>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</si>
  <si>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</si>
  <si>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</si>
  <si>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</si>
  <si>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</si>
  <si>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</si>
  <si>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</si>
  <si>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</si>
  <si>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</si>
  <si>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</si>
  <si>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</si>
  <si>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</si>
  <si>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</si>
  <si>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</si>
  <si>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</si>
  <si>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</si>
  <si>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</si>
  <si>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</si>
  <si>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</si>
  <si>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</si>
  <si>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</si>
  <si>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</si>
  <si>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</si>
  <si>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</si>
  <si>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</si>
  <si>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</si>
  <si>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</si>
  <si>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</si>
  <si>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</si>
  <si>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</si>
  <si>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</si>
  <si>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</si>
  <si>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</si>
  <si>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</si>
  <si>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</si>
  <si>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</si>
  <si>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</si>
  <si>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</si>
  <si>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</si>
  <si>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</si>
  <si>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</si>
  <si>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</si>
  <si>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</si>
  <si>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</si>
  <si>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</si>
  <si>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</si>
  <si>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</si>
  <si>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</si>
  <si>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</si>
  <si>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</si>
  <si>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</si>
  <si>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</si>
  <si>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</si>
  <si>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</si>
  <si>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</si>
  <si>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</si>
  <si>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</si>
  <si>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</si>
  <si>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</si>
  <si>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</si>
  <si>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</si>
  <si>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</si>
  <si>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</si>
  <si>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</si>
  <si>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</si>
  <si>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</si>
  <si>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</si>
  <si>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</si>
  <si>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</si>
  <si>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</si>
  <si>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</si>
  <si>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</si>
  <si>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</si>
  <si>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</si>
  <si>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</si>
  <si>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</si>
  <si>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</si>
  <si>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</si>
  <si>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</si>
  <si>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</si>
  <si>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</si>
  <si>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</si>
  <si>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</si>
  <si>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</si>
  <si>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</si>
  <si>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</si>
  <si>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</si>
  <si>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</si>
  <si>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</si>
  <si>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</si>
  <si>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</si>
  <si>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</si>
  <si>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</si>
  <si>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</si>
  <si>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</si>
  <si>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</si>
  <si>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</si>
  <si>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</si>
  <si>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</si>
  <si>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</si>
  <si>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</si>
  <si>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</si>
  <si>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</si>
  <si>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</si>
  <si>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</si>
  <si>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</si>
  <si>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</si>
  <si>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</si>
  <si>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</si>
  <si>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</si>
  <si>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</si>
  <si>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</si>
  <si>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</si>
  <si>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</si>
  <si>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</si>
  <si>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</si>
  <si>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</si>
  <si>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</si>
  <si>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</si>
  <si>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</si>
  <si>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</si>
  <si>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</si>
  <si>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</si>
  <si>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</si>
  <si>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</si>
  <si>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</si>
  <si>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</si>
  <si>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</si>
  <si>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</si>
  <si>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</si>
  <si>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</si>
  <si>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</si>
  <si>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</si>
  <si>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</si>
  <si>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</si>
  <si>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</si>
  <si>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</si>
  <si>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</si>
  <si>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</si>
  <si>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</si>
  <si>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</si>
  <si>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</si>
  <si>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</si>
  <si>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</si>
  <si>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</si>
  <si>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</si>
  <si>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</si>
  <si>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</si>
  <si>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</si>
  <si>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</si>
  <si>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</si>
  <si>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</si>
  <si>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</si>
  <si>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</si>
  <si>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</si>
  <si>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</si>
  <si>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</si>
  <si>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</si>
  <si>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</si>
  <si>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</si>
  <si>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</si>
  <si>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</si>
  <si>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</si>
  <si>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</si>
  <si>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</si>
  <si>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</si>
  <si>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</si>
  <si>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</si>
  <si>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</si>
  <si>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</si>
  <si>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</si>
  <si>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</si>
  <si>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</si>
  <si>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</si>
  <si>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</si>
  <si>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</si>
  <si>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</si>
  <si>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</si>
  <si>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</si>
  <si>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</si>
  <si>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</si>
  <si>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</si>
  <si>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</si>
  <si>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</si>
  <si>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</si>
  <si>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</si>
  <si>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</si>
  <si>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</si>
  <si>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</si>
  <si>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</si>
  <si>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</si>
  <si>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</si>
  <si>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</si>
  <si>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</si>
  <si>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</si>
  <si>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</si>
  <si>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</si>
  <si>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</si>
  <si>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</si>
  <si>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</si>
  <si>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</si>
  <si>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</si>
  <si>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</si>
  <si>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</si>
  <si>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</si>
  <si>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</si>
  <si>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</si>
  <si>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</si>
  <si>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</si>
  <si>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</si>
  <si>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</si>
  <si>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</si>
  <si>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</si>
  <si>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</si>
  <si>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</si>
  <si>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</si>
  <si>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</si>
  <si>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</si>
  <si>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</si>
  <si>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</si>
  <si>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</si>
  <si>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</si>
  <si>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</si>
  <si>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</si>
  <si>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</si>
  <si>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</si>
  <si>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</si>
  <si>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</si>
  <si>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</si>
  <si>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</si>
  <si>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</si>
  <si>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</si>
  <si>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</si>
  <si>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</si>
  <si>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</si>
  <si>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</si>
  <si>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</si>
  <si>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</si>
  <si>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</si>
  <si>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</si>
  <si>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</si>
  <si>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</si>
  <si>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</si>
  <si>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</si>
  <si>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</si>
  <si>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</si>
  <si>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</si>
  <si>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</si>
  <si>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</si>
  <si>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</si>
  <si>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</si>
  <si>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</si>
  <si>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</si>
  <si>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</si>
  <si>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</si>
  <si>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</si>
  <si>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</si>
  <si>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</si>
  <si>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</si>
  <si>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</si>
  <si>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</si>
  <si>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</si>
  <si>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</si>
  <si>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</si>
  <si>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</si>
  <si>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</si>
  <si>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</si>
  <si>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</si>
  <si>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</si>
  <si>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</si>
  <si>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</si>
  <si>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</si>
  <si>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</si>
  <si>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</si>
  <si>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</si>
  <si>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</si>
  <si>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</si>
  <si>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</si>
  <si>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</si>
  <si>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</si>
  <si>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</si>
  <si>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</si>
  <si>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</si>
  <si>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</si>
  <si>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</si>
  <si>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</si>
  <si>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</si>
  <si>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</si>
  <si>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</si>
  <si>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</si>
  <si>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</si>
  <si>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</si>
  <si>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</si>
  <si>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</si>
  <si>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</si>
  <si>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</si>
  <si>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</si>
  <si>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</si>
  <si>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</si>
  <si>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</si>
  <si>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</si>
  <si>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</si>
  <si>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</si>
  <si>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</si>
  <si>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</si>
  <si>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</si>
  <si>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</si>
  <si>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</si>
  <si>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</si>
  <si>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</si>
  <si>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</si>
  <si>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</si>
  <si>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</si>
  <si>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</si>
  <si>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</si>
  <si>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</si>
  <si>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</si>
  <si>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</si>
  <si>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</si>
  <si>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</si>
  <si>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</si>
  <si>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</si>
  <si>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</si>
  <si>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</si>
  <si>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</si>
  <si>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</si>
  <si>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</si>
  <si>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</si>
  <si>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</si>
  <si>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</si>
  <si>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</si>
  <si>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</si>
  <si>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</si>
  <si>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</si>
  <si>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</si>
  <si>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</si>
  <si>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</si>
  <si>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</si>
  <si>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</si>
  <si>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</si>
  <si>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</si>
  <si>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</si>
  <si>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</si>
  <si>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</si>
  <si>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</si>
  <si>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</si>
  <si>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</si>
  <si>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</si>
  <si>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</si>
  <si>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</si>
  <si>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</si>
  <si>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</si>
  <si>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</si>
  <si>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</si>
  <si>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</si>
  <si>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</si>
  <si>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</si>
  <si>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</si>
  <si>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</si>
  <si>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</si>
  <si>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</si>
  <si>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</si>
  <si>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</si>
  <si>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</si>
  <si>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</si>
  <si>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</si>
  <si>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</si>
  <si>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</si>
  <si>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</si>
  <si>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</si>
  <si>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</si>
  <si>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</si>
  <si>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</si>
  <si>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</si>
  <si>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</si>
  <si>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</si>
  <si>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</si>
  <si>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</si>
  <si>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</si>
  <si>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</si>
  <si>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</si>
  <si>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</si>
  <si>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</si>
  <si>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</si>
  <si>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</si>
  <si>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</si>
  <si>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</si>
  <si>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</si>
  <si>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</si>
  <si>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</si>
  <si>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</si>
  <si>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</si>
  <si>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</si>
  <si>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</si>
  <si>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</si>
  <si>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</si>
  <si>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</si>
  <si>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</si>
  <si>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</si>
  <si>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</si>
  <si>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</si>
  <si>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</si>
  <si>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</si>
  <si>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</si>
  <si>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</si>
  <si>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</si>
  <si>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</si>
  <si>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</si>
  <si>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</si>
  <si>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</si>
  <si>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</si>
  <si>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</si>
  <si>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</si>
  <si>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</si>
  <si>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</si>
  <si>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</si>
  <si>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</si>
  <si>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</si>
  <si>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</si>
  <si>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</si>
  <si>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</si>
  <si>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</si>
  <si>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</si>
  <si>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</si>
  <si>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</si>
  <si>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</si>
  <si>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</si>
  <si>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</si>
  <si>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</si>
  <si>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</si>
  <si>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</si>
  <si>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</si>
  <si>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</si>
  <si>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</si>
  <si>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</si>
  <si>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</si>
  <si>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</si>
  <si>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</si>
  <si>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</si>
  <si>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</si>
  <si>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</si>
  <si>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</si>
  <si>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</si>
  <si>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</si>
  <si>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</si>
  <si>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</si>
  <si>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</si>
  <si>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</si>
  <si>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</si>
  <si>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</si>
  <si>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</si>
  <si>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</si>
  <si>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</si>
  <si>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</si>
  <si>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</si>
  <si>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</si>
  <si>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</si>
  <si>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</si>
  <si>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</si>
  <si>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</si>
  <si>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</si>
  <si>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</si>
  <si>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</si>
  <si>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</si>
  <si>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</si>
  <si>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</si>
  <si>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</si>
  <si>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</si>
  <si>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</si>
  <si>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</si>
  <si>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</si>
  <si>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</si>
  <si>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</si>
  <si>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</si>
  <si>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</si>
  <si>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</si>
  <si>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</si>
  <si>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</si>
  <si>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</si>
  <si>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</si>
  <si>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</si>
  <si>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</si>
  <si>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</si>
  <si>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</si>
  <si>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</si>
  <si>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</si>
  <si>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</si>
  <si>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</si>
  <si>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</si>
  <si>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</si>
  <si>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</si>
  <si>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</si>
  <si>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</si>
  <si>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</si>
  <si>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</si>
  <si>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</si>
  <si>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</si>
  <si>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</si>
  <si>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</si>
  <si>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</si>
  <si>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</si>
  <si>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</si>
  <si>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</si>
  <si>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</si>
  <si>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</si>
  <si>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</si>
  <si>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</si>
  <si>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</si>
  <si>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</si>
  <si>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</si>
  <si>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</si>
  <si>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</si>
  <si>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</si>
  <si>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</si>
  <si>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</si>
  <si>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</si>
  <si>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</si>
  <si>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</si>
  <si>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</si>
  <si>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</si>
  <si>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</si>
  <si>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</si>
  <si>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</si>
  <si>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</si>
  <si>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</si>
  <si>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</si>
  <si>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</si>
  <si>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</si>
  <si>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</si>
  <si>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</si>
  <si>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</si>
  <si>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</si>
  <si>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</si>
  <si>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</si>
  <si>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</si>
  <si>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</si>
  <si>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</si>
  <si>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</si>
  <si>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</si>
  <si>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</si>
  <si>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</si>
  <si>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</si>
  <si>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</si>
  <si>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</si>
  <si>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</si>
  <si>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</si>
  <si>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</si>
  <si>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</si>
  <si>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</si>
  <si>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</si>
  <si>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</si>
  <si>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</si>
  <si>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</si>
  <si>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</si>
  <si>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</si>
  <si>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</si>
  <si>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</si>
  <si>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</si>
  <si>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</si>
  <si>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</si>
  <si>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</si>
  <si>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</si>
  <si>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</si>
  <si>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</si>
  <si>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</si>
  <si>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</si>
  <si>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</si>
  <si>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</si>
  <si>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</si>
  <si>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</si>
  <si>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</si>
  <si>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</si>
  <si>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</si>
  <si>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</si>
  <si>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</si>
  <si>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</si>
  <si>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</si>
  <si>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</si>
  <si>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</si>
  <si>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</si>
  <si>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</si>
  <si>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</si>
  <si>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</si>
  <si>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</si>
  <si>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</si>
  <si>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</si>
  <si>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</si>
  <si>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</si>
  <si>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</si>
  <si>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</si>
  <si>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</si>
  <si>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</si>
  <si>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</si>
  <si>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</si>
  <si>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</si>
  <si>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</si>
  <si>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</si>
  <si>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</si>
  <si>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</si>
  <si>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</si>
  <si>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</si>
  <si>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</si>
  <si>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</si>
  <si>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</si>
  <si>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</si>
  <si>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</si>
  <si>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</si>
  <si>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</si>
  <si>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</si>
  <si>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</si>
  <si>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</si>
  <si>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</si>
  <si>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</si>
  <si>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</si>
  <si>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</si>
  <si>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</si>
  <si>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</si>
  <si>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</si>
  <si>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</si>
  <si>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</si>
  <si>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</si>
  <si>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</si>
  <si>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</si>
  <si>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</si>
  <si>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</si>
  <si>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</si>
  <si>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</si>
  <si>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</si>
  <si>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</si>
  <si>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</si>
  <si>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</si>
  <si>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</si>
  <si>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</si>
  <si>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</si>
  <si>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</si>
  <si>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</si>
  <si>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</si>
  <si>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</si>
  <si>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</si>
  <si>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</si>
  <si>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</si>
  <si>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</si>
  <si>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</si>
  <si>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</si>
  <si>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</si>
  <si>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</si>
  <si>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</si>
  <si>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</si>
  <si>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</si>
  <si>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</si>
  <si>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</si>
  <si>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</si>
  <si>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</si>
  <si>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</si>
  <si>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</si>
  <si>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</si>
  <si>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</si>
  <si>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</si>
  <si>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</si>
  <si>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</si>
  <si>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</si>
  <si>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</si>
  <si>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</si>
  <si>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</si>
  <si>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</si>
  <si>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</si>
  <si>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</si>
  <si>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</si>
  <si>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</si>
  <si>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</si>
  <si>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</si>
  <si>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</si>
  <si>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</si>
  <si>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</si>
  <si>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</si>
  <si>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</si>
  <si>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</si>
  <si>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</si>
  <si>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</si>
  <si>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</si>
  <si>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</si>
  <si>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</si>
  <si>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</si>
  <si>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</si>
  <si>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</si>
  <si>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</si>
  <si>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</si>
  <si>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</si>
  <si>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</si>
  <si>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</si>
  <si>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</si>
  <si>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</si>
  <si>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</si>
  <si>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</si>
  <si>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</si>
  <si>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</si>
  <si>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</si>
  <si>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</si>
  <si>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</si>
  <si>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</si>
  <si>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</si>
  <si>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</si>
  <si>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</si>
  <si>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</si>
  <si>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</si>
  <si>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</si>
  <si>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</si>
  <si>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</si>
  <si>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</si>
  <si>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</si>
  <si>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</si>
  <si>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</si>
  <si>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</si>
  <si>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</si>
  <si>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</si>
  <si>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</si>
  <si>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</si>
  <si>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</si>
  <si>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</si>
  <si>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</si>
  <si>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</si>
  <si>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</si>
  <si>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</si>
  <si>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</si>
  <si>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</si>
  <si>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</si>
  <si>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</si>
  <si>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</si>
  <si>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</si>
  <si>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</si>
  <si>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</si>
  <si>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</si>
  <si>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</si>
  <si>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</si>
  <si>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</si>
  <si>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</si>
  <si>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</si>
  <si>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</si>
  <si>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</si>
  <si>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</si>
  <si>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</si>
  <si>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</si>
  <si>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</si>
  <si>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</si>
  <si>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</si>
  <si>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</si>
  <si>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</si>
  <si>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</si>
  <si>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</si>
  <si>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</si>
  <si>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</si>
  <si>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</si>
  <si>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</si>
  <si>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</si>
  <si>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</si>
  <si>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</si>
  <si>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</si>
  <si>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</si>
  <si>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</si>
  <si>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</si>
  <si>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</si>
  <si>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</si>
  <si>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</si>
  <si>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</si>
  <si>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</si>
  <si>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</si>
  <si>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</si>
  <si>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</si>
  <si>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</si>
  <si>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</si>
  <si>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</si>
  <si>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</si>
  <si>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</si>
  <si>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</si>
  <si>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</si>
  <si>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</si>
  <si>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</si>
  <si>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</si>
  <si>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</si>
  <si>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</si>
  <si>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</si>
  <si>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</si>
  <si>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</si>
  <si>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</si>
  <si>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</si>
  <si>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</si>
  <si>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</si>
  <si>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</si>
  <si>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</si>
  <si>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</si>
  <si>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</si>
  <si>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</si>
  <si>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</si>
  <si>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</si>
  <si>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</si>
  <si>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</si>
  <si>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</si>
  <si>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</si>
  <si>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</si>
  <si>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</si>
  <si>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</si>
  <si>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</si>
  <si>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</si>
  <si>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</si>
  <si>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</si>
  <si>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</si>
  <si>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</si>
  <si>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</si>
  <si>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</si>
  <si>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</si>
  <si>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</si>
  <si>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</si>
  <si>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</si>
  <si>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</si>
  <si>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</si>
  <si>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</si>
  <si>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</si>
  <si>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</si>
  <si>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</si>
  <si>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</si>
  <si>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</si>
  <si>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</si>
  <si>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</si>
  <si>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</si>
  <si>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</si>
  <si>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</si>
  <si>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</si>
  <si>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</si>
  <si>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</si>
  <si>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</si>
  <si>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</si>
  <si>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</si>
  <si>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</si>
  <si>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</si>
  <si>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</si>
  <si>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</si>
  <si>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</si>
  <si>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</si>
  <si>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</si>
  <si>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</si>
  <si>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</si>
  <si>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</si>
  <si>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</si>
  <si>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</si>
  <si>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</si>
  <si>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</si>
  <si>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</si>
  <si>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</si>
  <si>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</si>
  <si>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</si>
  <si>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</si>
  <si>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</si>
  <si>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</si>
  <si>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</si>
  <si>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</si>
  <si>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</si>
  <si>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</si>
  <si>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</si>
  <si>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</si>
  <si>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</si>
  <si>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</si>
  <si>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</si>
  <si>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</si>
  <si>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</si>
  <si>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</si>
  <si>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</si>
  <si>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</si>
  <si>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</si>
  <si>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</si>
  <si>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</si>
  <si>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</si>
  <si>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</si>
  <si>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</si>
  <si>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</si>
  <si>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</si>
  <si>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</si>
  <si>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</si>
  <si>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</si>
  <si>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</si>
  <si>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</si>
  <si>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</si>
  <si>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</si>
  <si>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</si>
  <si>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</si>
  <si>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</si>
  <si>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</si>
  <si>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</si>
  <si>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</si>
  <si>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</si>
  <si>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</si>
  <si>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</si>
  <si>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</si>
  <si>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</si>
  <si>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</si>
  <si>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</si>
  <si>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</si>
  <si>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</si>
  <si>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</si>
  <si>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</si>
  <si>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</si>
  <si>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</si>
  <si>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</si>
  <si>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</si>
  <si>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</si>
  <si>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</si>
  <si>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</si>
  <si>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</si>
  <si>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</si>
  <si>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</si>
  <si>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</si>
  <si>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</si>
  <si>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</si>
  <si>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</si>
  <si>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</si>
  <si>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</si>
  <si>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</si>
  <si>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</si>
  <si>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</si>
  <si>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</si>
  <si>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</si>
  <si>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</si>
  <si>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</si>
  <si>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</si>
  <si>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</si>
  <si>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</si>
  <si>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</si>
  <si>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</si>
  <si>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</si>
  <si>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</si>
  <si>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</si>
  <si>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</si>
  <si>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</si>
  <si>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</si>
  <si>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</si>
  <si>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</si>
  <si>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</si>
  <si>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</si>
  <si>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</si>
  <si>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</si>
  <si>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</si>
  <si>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</si>
  <si>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</si>
  <si>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</si>
  <si>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</si>
  <si>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</si>
  <si>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</si>
  <si>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</si>
  <si>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</si>
  <si>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</si>
  <si>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</si>
  <si>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</si>
  <si>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</si>
  <si>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</si>
  <si>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</si>
  <si>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</si>
  <si>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</si>
  <si>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</si>
  <si>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</si>
  <si>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</si>
  <si>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</si>
  <si>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</si>
  <si>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</si>
  <si>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</si>
  <si>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</si>
  <si>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</si>
  <si>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</si>
  <si>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</si>
  <si>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</si>
  <si>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</si>
  <si>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</si>
  <si>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</si>
  <si>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</si>
  <si>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</si>
  <si>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</si>
  <si>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</si>
  <si>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</si>
  <si>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</si>
  <si>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</si>
  <si>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</si>
  <si>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</si>
  <si>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</si>
  <si>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</si>
  <si>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</si>
  <si>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</si>
  <si>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</si>
  <si>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</si>
  <si>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</si>
  <si>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</si>
  <si>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</si>
  <si>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</si>
  <si>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</si>
  <si>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</si>
  <si>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</si>
  <si>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</si>
  <si>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</si>
  <si>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</si>
  <si>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</si>
  <si>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</si>
  <si>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</si>
  <si>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</si>
  <si>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</si>
  <si>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</si>
  <si>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</si>
  <si>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</si>
  <si>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</si>
  <si>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</si>
  <si>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</si>
  <si>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</si>
  <si>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</si>
  <si>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</si>
  <si>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</si>
  <si>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</si>
  <si>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</si>
  <si>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</si>
  <si>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</si>
  <si>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</si>
  <si>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</si>
  <si>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</si>
  <si>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</si>
  <si>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</si>
  <si>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</si>
  <si>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</si>
  <si>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</si>
  <si>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</si>
  <si>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</si>
  <si>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</si>
  <si>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</si>
  <si>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</si>
  <si>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</si>
  <si>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</si>
  <si>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</si>
  <si>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</si>
  <si>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</si>
  <si>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</si>
  <si>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</si>
  <si>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</si>
  <si>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</si>
  <si>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</si>
  <si>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</si>
  <si>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</si>
  <si>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</si>
  <si>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</si>
  <si>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</si>
  <si>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</si>
  <si>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</si>
  <si>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</si>
  <si>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</si>
  <si>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</si>
  <si>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</si>
  <si>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</si>
  <si>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</si>
  <si>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</si>
  <si>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</si>
  <si>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</si>
  <si>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</si>
  <si>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</si>
  <si>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</si>
  <si>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</si>
  <si>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</si>
  <si>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</si>
  <si>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</si>
  <si>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</si>
  <si>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</si>
  <si>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</si>
  <si>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</si>
  <si>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</si>
  <si>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</si>
  <si>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</si>
  <si>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</si>
  <si>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</si>
  <si>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</si>
  <si>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</si>
  <si>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</si>
  <si>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</si>
  <si>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</si>
  <si>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</si>
  <si>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</si>
  <si>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</si>
  <si>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</si>
  <si>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</si>
  <si>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</si>
  <si>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</si>
  <si>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</si>
  <si>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</si>
  <si>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</si>
  <si>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</si>
  <si>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</si>
  <si>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</si>
  <si>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</si>
  <si>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</si>
  <si>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</si>
  <si>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</si>
  <si>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</si>
  <si>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</si>
  <si>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</si>
  <si>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</si>
  <si>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</si>
  <si>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</si>
  <si>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</si>
  <si>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</si>
  <si>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</si>
  <si>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</si>
  <si>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</si>
  <si>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</si>
  <si>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</si>
  <si>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</si>
  <si>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</si>
  <si>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</si>
  <si>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</si>
  <si>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</si>
  <si>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</si>
  <si>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</si>
  <si>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</si>
  <si>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</si>
  <si>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</si>
  <si>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</si>
  <si>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</si>
  <si>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</si>
  <si>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</si>
  <si>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</si>
  <si>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</si>
  <si>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</si>
  <si>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</si>
  <si>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</si>
  <si>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</si>
  <si>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</si>
  <si>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</si>
  <si>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</si>
  <si>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</si>
  <si>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</si>
  <si>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</si>
  <si>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</si>
  <si>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</si>
  <si>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</si>
  <si>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</si>
  <si>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</si>
  <si>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</si>
  <si>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</si>
  <si>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</si>
  <si>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</si>
  <si>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</si>
  <si>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</si>
  <si>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</si>
  <si>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</si>
  <si>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</si>
  <si>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</si>
  <si>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</si>
  <si>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</si>
  <si>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</si>
  <si>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</si>
  <si>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</si>
  <si>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</si>
  <si>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</si>
  <si>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</si>
  <si>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</si>
  <si>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</si>
  <si>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</si>
  <si>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</si>
  <si>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</si>
  <si>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</si>
  <si>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</si>
  <si>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</si>
  <si>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</si>
  <si>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</si>
  <si>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</si>
  <si>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</si>
  <si>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</si>
  <si>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</si>
  <si>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</si>
  <si>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</si>
  <si>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</si>
  <si>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</si>
  <si>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</si>
  <si>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</si>
  <si>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</si>
  <si>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</si>
  <si>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</si>
  <si>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</si>
  <si>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</si>
  <si>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</si>
  <si>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</si>
  <si>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</si>
  <si>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</si>
  <si>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</si>
  <si>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</si>
  <si>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</si>
  <si>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</si>
  <si>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</si>
  <si>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</si>
  <si>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</si>
  <si>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</si>
  <si>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</si>
  <si>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</si>
  <si>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</si>
  <si>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</si>
  <si>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</si>
  <si>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</si>
  <si>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</si>
  <si>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</si>
  <si>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</si>
  <si>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</si>
  <si>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</si>
  <si>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</si>
  <si>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</si>
  <si>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</si>
  <si>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</si>
  <si>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</si>
  <si>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</si>
  <si>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</si>
  <si>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</si>
  <si>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</si>
  <si>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</si>
  <si>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</si>
  <si>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</si>
  <si>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</si>
  <si>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</si>
  <si>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</si>
  <si>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</si>
  <si>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</si>
  <si>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</si>
  <si>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</si>
  <si>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</si>
  <si>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</si>
  <si>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</si>
  <si>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</si>
  <si>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</si>
  <si>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</si>
  <si>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</si>
  <si>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</si>
  <si>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</si>
  <si>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</si>
  <si>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</si>
  <si>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</si>
  <si>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</si>
  <si>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</si>
  <si>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</si>
  <si>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</si>
  <si>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</si>
  <si>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</si>
  <si>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</si>
  <si>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</si>
  <si>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</si>
  <si>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</si>
  <si>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</si>
  <si>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</si>
  <si>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</si>
  <si>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</si>
  <si>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</si>
  <si>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</si>
  <si>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</si>
  <si>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</si>
  <si>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</si>
  <si>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</si>
  <si>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</si>
  <si>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</si>
  <si>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</si>
  <si>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</si>
  <si>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</si>
  <si>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</si>
  <si>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</si>
  <si>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</si>
  <si>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</si>
  <si>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</si>
  <si>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</si>
  <si>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</si>
  <si>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</si>
  <si>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</si>
  <si>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</si>
  <si>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</si>
  <si>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</si>
  <si>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</si>
  <si>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</si>
  <si>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</si>
  <si>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</si>
  <si>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</si>
  <si>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</si>
  <si>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</si>
  <si>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</si>
  <si>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</si>
  <si>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</si>
  <si>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</si>
  <si>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</si>
  <si>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</si>
  <si>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</si>
  <si>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</si>
  <si>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</si>
  <si>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</si>
  <si>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</si>
  <si>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</si>
  <si>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</si>
  <si>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</si>
  <si>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</si>
  <si>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</si>
  <si>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</si>
  <si>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</si>
  <si>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</si>
  <si>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</si>
  <si>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</si>
  <si>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</si>
  <si>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</si>
  <si>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</si>
  <si>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</si>
  <si>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</si>
  <si>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</si>
  <si>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</si>
  <si>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</si>
  <si>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</si>
  <si>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</si>
  <si>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</si>
  <si>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</si>
  <si>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</si>
  <si>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</si>
  <si>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</si>
  <si>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</si>
  <si>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</si>
  <si>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</si>
  <si>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</si>
  <si>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</si>
  <si>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</si>
  <si>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</si>
  <si>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</si>
  <si>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</si>
  <si>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</si>
  <si>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</si>
  <si>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</si>
  <si>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</si>
  <si>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</si>
  <si>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</si>
  <si>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</si>
  <si>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</si>
  <si>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</si>
  <si>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</si>
  <si>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</si>
  <si>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</si>
  <si>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</si>
  <si>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</si>
  <si>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</si>
  <si>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</si>
  <si>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</si>
  <si>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</si>
  <si>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</si>
  <si>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</si>
  <si>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</si>
  <si>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</si>
  <si>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</si>
  <si>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</si>
  <si>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</si>
  <si>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</si>
  <si>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</si>
  <si>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</si>
  <si>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</si>
  <si>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</si>
  <si>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</si>
  <si>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</si>
  <si>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</si>
  <si>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</si>
  <si>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</si>
  <si>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</si>
  <si>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</si>
  <si>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</si>
  <si>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</si>
  <si>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</si>
  <si>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</si>
  <si>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</si>
  <si>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</si>
  <si>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</si>
  <si>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</si>
  <si>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</si>
  <si>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</si>
  <si>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</si>
  <si>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</si>
  <si>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</si>
  <si>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</si>
  <si>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</si>
  <si>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</si>
  <si>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</si>
  <si>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</si>
  <si>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</si>
  <si>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</si>
  <si>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</si>
  <si>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</si>
  <si>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</si>
  <si>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</si>
  <si>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</si>
  <si>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</si>
  <si>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</si>
  <si>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</si>
  <si>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</si>
  <si>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</si>
  <si>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</si>
  <si>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</si>
  <si>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</si>
  <si>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</si>
  <si>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</si>
  <si>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</si>
  <si>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</si>
  <si>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</si>
  <si>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</si>
  <si>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</si>
  <si>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</si>
  <si>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</si>
  <si>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</si>
  <si>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</si>
  <si>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</si>
  <si>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</si>
  <si>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</si>
  <si>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</si>
  <si>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</si>
  <si>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</si>
  <si>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</si>
  <si>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</si>
  <si>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</si>
  <si>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</si>
  <si>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</si>
  <si>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</si>
  <si>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</si>
  <si>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</si>
  <si>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</si>
  <si>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</si>
  <si>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</si>
  <si>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</si>
  <si>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</si>
  <si>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</si>
  <si>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</si>
  <si>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</si>
  <si>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</si>
  <si>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</si>
  <si>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</si>
  <si>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</si>
  <si>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</si>
  <si>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</si>
  <si>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</si>
  <si>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</si>
  <si>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</si>
  <si>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</si>
  <si>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</si>
  <si>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</si>
  <si>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</si>
  <si>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</si>
  <si>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</si>
  <si>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</si>
  <si>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</si>
  <si>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</si>
  <si>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</si>
  <si>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</si>
  <si>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</si>
  <si>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</si>
  <si>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</si>
  <si>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</si>
  <si>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</si>
  <si>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</si>
  <si>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</si>
  <si>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</si>
  <si>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</si>
  <si>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</si>
  <si>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</si>
  <si>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</si>
  <si>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</si>
  <si>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</si>
  <si>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</si>
  <si>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</si>
  <si>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</si>
  <si>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</si>
  <si>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</si>
  <si>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</si>
  <si>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</si>
  <si>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</si>
  <si>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</si>
  <si>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</si>
  <si>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</si>
  <si>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</si>
  <si>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</si>
  <si>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</si>
  <si>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</si>
  <si>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</si>
  <si>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</si>
  <si>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</si>
  <si>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</si>
  <si>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</si>
  <si>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</si>
  <si>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</si>
  <si>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</si>
  <si>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</si>
  <si>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</si>
  <si>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</si>
  <si>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</si>
  <si>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</si>
  <si>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</si>
  <si>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</si>
  <si>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</si>
  <si>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</si>
  <si>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</si>
  <si>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</si>
  <si>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</si>
  <si>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</si>
  <si>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</si>
  <si>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</si>
  <si>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</si>
  <si>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</si>
  <si>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</si>
  <si>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</si>
  <si>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</si>
  <si>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</si>
  <si>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</si>
  <si>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</si>
  <si>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</si>
  <si>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</si>
  <si>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</si>
  <si>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</si>
  <si>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</si>
  <si>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</si>
  <si>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</si>
  <si>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</si>
  <si>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</si>
  <si>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</si>
  <si>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</si>
  <si>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</si>
  <si>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</si>
  <si>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</si>
  <si>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</si>
  <si>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</si>
  <si>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</si>
  <si>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</si>
  <si>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</si>
  <si>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</si>
  <si>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</si>
  <si>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</si>
  <si>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</si>
  <si>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</si>
  <si>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</si>
  <si>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</si>
  <si>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</si>
  <si>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</si>
  <si>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</si>
  <si>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</si>
  <si>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</si>
  <si>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</si>
  <si>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</si>
  <si>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</si>
  <si>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</si>
  <si>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</si>
  <si>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</si>
  <si>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</si>
  <si>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</si>
  <si>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</si>
  <si>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</si>
  <si>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</si>
  <si>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</si>
  <si>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</si>
  <si>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</si>
  <si>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</si>
  <si>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</si>
  <si>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</si>
  <si>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</si>
  <si>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</si>
  <si>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</si>
  <si>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</si>
  <si>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</si>
  <si>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</si>
  <si>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</si>
  <si>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</si>
  <si>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</si>
  <si>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</si>
  <si>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</si>
  <si>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</si>
  <si>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</si>
  <si>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</si>
  <si>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</si>
  <si>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</si>
  <si>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</si>
  <si>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</si>
  <si>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</si>
  <si>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</si>
  <si>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</si>
  <si>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</si>
  <si>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</si>
  <si>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</si>
  <si>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</si>
  <si>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</si>
  <si>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</si>
  <si>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</si>
  <si>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</si>
  <si>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</si>
  <si>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</si>
  <si>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</si>
  <si>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</si>
  <si>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</si>
  <si>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</si>
  <si>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</si>
  <si>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</si>
  <si>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</si>
  <si>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</si>
  <si>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</si>
  <si>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</si>
  <si>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</si>
  <si>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</si>
  <si>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</si>
  <si>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</si>
  <si>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</si>
  <si>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</si>
  <si>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</si>
  <si>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</si>
  <si>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</si>
  <si>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</si>
  <si>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</si>
  <si>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</si>
  <si>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</si>
  <si>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</si>
  <si>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</si>
  <si>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</si>
  <si>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</si>
  <si>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</si>
  <si>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</si>
  <si>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</si>
  <si>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</si>
  <si>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</si>
  <si>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</si>
  <si>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</si>
  <si>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</si>
  <si>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</si>
  <si>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</si>
  <si>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</si>
  <si>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</si>
  <si>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</si>
  <si>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</si>
  <si>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</si>
  <si>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</si>
  <si>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</si>
  <si>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</si>
  <si>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</si>
  <si>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</si>
  <si>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</si>
  <si>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</si>
  <si>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</si>
  <si>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</si>
  <si>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</si>
  <si>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</si>
  <si>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</si>
  <si>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</si>
  <si>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</si>
  <si>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</si>
  <si>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</si>
  <si>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</si>
  <si>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</si>
  <si>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</si>
  <si>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</si>
  <si>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</si>
  <si>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</si>
  <si>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</si>
  <si>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</si>
  <si>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</si>
  <si>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</si>
  <si>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</si>
  <si>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</si>
  <si>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</si>
  <si>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</si>
  <si>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</si>
  <si>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</si>
  <si>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</si>
  <si>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</si>
  <si>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</si>
  <si>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</si>
  <si>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</si>
  <si>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</si>
  <si>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</si>
  <si>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</si>
  <si>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</si>
  <si>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</si>
  <si>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</si>
  <si>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</si>
  <si>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</si>
  <si>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</si>
  <si>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</si>
  <si>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</si>
  <si>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</si>
  <si>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</si>
  <si>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</si>
  <si>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</si>
  <si>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</si>
  <si>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</si>
  <si>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</si>
  <si>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</si>
  <si>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</si>
  <si>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</si>
  <si>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</si>
  <si>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</si>
  <si>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</si>
  <si>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</si>
  <si>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</si>
  <si>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</si>
  <si>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</si>
  <si>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</si>
  <si>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</si>
  <si>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</si>
  <si>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</si>
  <si>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</si>
  <si>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</si>
  <si>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</si>
  <si>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</si>
  <si>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</si>
  <si>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</si>
  <si>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</si>
  <si>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</si>
  <si>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</si>
  <si>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</si>
  <si>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</si>
  <si>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</si>
  <si>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</si>
  <si>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</si>
  <si>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</si>
  <si>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</si>
  <si>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</si>
  <si>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</si>
  <si>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</si>
  <si>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</si>
  <si>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</si>
  <si>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</si>
  <si>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</si>
  <si>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</si>
  <si>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</si>
  <si>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</si>
  <si>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</si>
  <si>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</si>
  <si>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</si>
  <si>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</si>
  <si>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</si>
  <si>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</si>
  <si>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</si>
  <si>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</si>
  <si>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</si>
  <si>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</si>
  <si>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</si>
  <si>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</si>
  <si>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</si>
  <si>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</si>
  <si>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</si>
  <si>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</si>
  <si>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</si>
  <si>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</si>
  <si>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</si>
  <si>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</si>
  <si>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</si>
  <si>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</si>
  <si>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</si>
  <si>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</si>
  <si>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</si>
  <si>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</si>
  <si>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</si>
  <si>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</si>
  <si>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</si>
  <si>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</si>
  <si>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</si>
  <si>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</si>
  <si>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</si>
  <si>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</si>
  <si>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</si>
  <si>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</si>
  <si>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</si>
  <si>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</si>
  <si>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</si>
  <si>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</si>
  <si>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</si>
  <si>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</si>
  <si>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</si>
  <si>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</si>
  <si>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</si>
  <si>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</si>
  <si>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</si>
  <si>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</si>
  <si>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</si>
  <si>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</si>
  <si>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</si>
  <si>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</si>
  <si>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</si>
  <si>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</si>
  <si>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</si>
  <si>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</si>
  <si>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</si>
  <si>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</si>
  <si>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</si>
  <si>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</si>
  <si>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</si>
  <si>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</si>
  <si>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</si>
  <si>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</si>
  <si>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</si>
  <si>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</si>
  <si>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</si>
  <si>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</si>
  <si>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</si>
  <si>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</si>
  <si>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</si>
  <si>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</si>
  <si>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</si>
  <si>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</si>
  <si>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</si>
  <si>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</si>
  <si>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</si>
  <si>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</si>
  <si>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</si>
  <si>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</si>
  <si>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</si>
  <si>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</si>
  <si>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</si>
  <si>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</si>
  <si>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</si>
  <si>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</si>
  <si>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</si>
  <si>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</si>
  <si>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</si>
  <si>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</si>
  <si>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</si>
  <si>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</si>
  <si>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</si>
  <si>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</si>
  <si>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</si>
  <si>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</si>
  <si>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</si>
  <si>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</si>
  <si>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</si>
  <si>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</si>
  <si>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</si>
  <si>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</si>
  <si>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</si>
  <si>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</si>
  <si>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</si>
  <si>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</si>
  <si>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</si>
  <si>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</si>
  <si>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</si>
  <si>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</si>
  <si>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</si>
  <si>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</si>
  <si>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</si>
  <si>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</si>
  <si>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</si>
  <si>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</si>
  <si>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</si>
  <si>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</si>
  <si>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</si>
  <si>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</si>
  <si>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</si>
  <si>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</si>
  <si>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</si>
  <si>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</si>
  <si>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</si>
  <si>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</si>
  <si>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</si>
  <si>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</si>
  <si>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</si>
  <si>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</si>
  <si>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</si>
  <si>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</si>
  <si>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</si>
  <si>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</si>
  <si>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</si>
  <si>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</si>
  <si>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</si>
  <si>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</si>
  <si>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</si>
  <si>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</si>
  <si>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</si>
  <si>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</si>
  <si>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</si>
  <si>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</si>
  <si>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</si>
  <si>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</si>
  <si>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</si>
  <si>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</si>
  <si>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</si>
  <si>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</si>
  <si>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</si>
  <si>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</si>
  <si>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</si>
  <si>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</si>
  <si>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</si>
  <si>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</si>
  <si>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</si>
  <si>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</si>
  <si>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</si>
  <si>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</si>
  <si>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</si>
  <si>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</si>
  <si>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</si>
  <si>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</si>
  <si>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</si>
  <si>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</si>
  <si>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</si>
  <si>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</si>
  <si>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</si>
  <si>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</si>
  <si>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</si>
  <si>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</si>
  <si>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</si>
  <si>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</si>
  <si>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</si>
  <si>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</si>
  <si>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</si>
  <si>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</si>
  <si>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</si>
  <si>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</si>
  <si>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</si>
  <si>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</si>
  <si>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</si>
  <si>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</si>
  <si>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</si>
  <si>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</si>
  <si>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</si>
  <si>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</si>
  <si>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</si>
  <si>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</si>
  <si>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</si>
  <si>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</si>
  <si>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</si>
  <si>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</si>
  <si>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</si>
  <si>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</si>
  <si>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</si>
  <si>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</si>
  <si>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</si>
  <si>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</si>
  <si>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</si>
  <si>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</si>
  <si>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</si>
  <si>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</si>
  <si>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</si>
  <si>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</si>
  <si>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</si>
  <si>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</si>
  <si>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</si>
  <si>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</si>
  <si>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</si>
  <si>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</si>
  <si>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</si>
  <si>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</si>
  <si>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</si>
  <si>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</si>
  <si>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</si>
  <si>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</si>
  <si>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</si>
  <si>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</si>
  <si>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</si>
  <si>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</si>
  <si>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</si>
  <si>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</si>
  <si>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</si>
  <si>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</si>
  <si>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</si>
  <si>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</si>
  <si>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</si>
  <si>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</si>
  <si>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</si>
  <si>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</si>
  <si>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</si>
  <si>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</si>
  <si>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</si>
  <si>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</si>
  <si>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</si>
  <si>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</si>
  <si>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</si>
  <si>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</si>
  <si>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</si>
  <si>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</si>
  <si>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</si>
  <si>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</si>
  <si>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</si>
  <si>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</si>
  <si>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</si>
  <si>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</si>
  <si>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</si>
  <si>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</si>
  <si>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</si>
  <si>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</si>
  <si>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</si>
  <si>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</si>
  <si>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</si>
  <si>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</si>
  <si>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</si>
  <si>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</si>
  <si>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</si>
  <si>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</si>
  <si>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</si>
  <si>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</si>
  <si>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</si>
  <si>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</si>
  <si>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</si>
  <si>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</si>
  <si>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</si>
  <si>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</si>
  <si>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</si>
  <si>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</si>
  <si>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</si>
  <si>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</si>
  <si>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</si>
  <si>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</si>
  <si>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</si>
  <si>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</si>
  <si>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</si>
  <si>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</si>
  <si>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</si>
  <si>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</si>
  <si>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</si>
  <si>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</si>
  <si>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</si>
  <si>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</si>
  <si>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</si>
  <si>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</si>
  <si>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</si>
  <si>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</si>
  <si>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</si>
  <si>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</si>
  <si>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</si>
  <si>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</si>
  <si>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</si>
  <si>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</si>
  <si>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</si>
  <si>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</si>
  <si>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</si>
  <si>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</si>
  <si>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</si>
  <si>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</si>
  <si>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</si>
  <si>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</si>
  <si>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</si>
  <si>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</si>
  <si>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</si>
  <si>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</si>
  <si>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</si>
  <si>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</si>
  <si>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</si>
  <si>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</si>
  <si>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</si>
  <si>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</si>
  <si>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</si>
  <si>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</si>
  <si>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</si>
  <si>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</si>
  <si>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</si>
  <si>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</si>
  <si>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</si>
  <si>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</si>
  <si>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</si>
  <si>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</si>
  <si>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</si>
  <si>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</si>
  <si>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</si>
  <si>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</si>
  <si>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</si>
  <si>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</si>
  <si>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</si>
  <si>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</si>
  <si>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</si>
  <si>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</si>
  <si>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</si>
  <si>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</si>
  <si>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</si>
  <si>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</si>
  <si>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</si>
  <si>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</si>
  <si>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</si>
  <si>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</si>
  <si>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</si>
  <si>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</si>
  <si>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</si>
  <si>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</si>
  <si>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</si>
  <si>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</si>
  <si>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</si>
  <si>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</si>
  <si>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</si>
  <si>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</si>
  <si>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</si>
  <si>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</si>
  <si>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</si>
  <si>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</si>
  <si>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</si>
  <si>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</si>
  <si>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</si>
  <si>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</si>
  <si>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</si>
  <si>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</si>
  <si>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</si>
  <si>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</si>
  <si>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</si>
  <si>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</si>
  <si>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</si>
  <si>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</si>
  <si>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</si>
  <si>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</si>
  <si>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</si>
  <si>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</si>
  <si>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</si>
  <si>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</si>
  <si>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</si>
  <si>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</si>
  <si>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</si>
  <si>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</si>
  <si>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</si>
  <si>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</si>
  <si>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</si>
  <si>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</si>
  <si>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</si>
  <si>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</si>
  <si>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</si>
  <si>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</si>
  <si>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</si>
  <si>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</si>
  <si>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</si>
  <si>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</si>
  <si>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</si>
  <si>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</si>
  <si>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</si>
  <si>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</si>
  <si>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</si>
  <si>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</si>
  <si>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</si>
  <si>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</si>
  <si>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</si>
  <si>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</si>
  <si>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</si>
  <si>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</si>
  <si>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</si>
  <si>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</si>
  <si>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</si>
  <si>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</si>
  <si>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</si>
  <si>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</si>
  <si>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</si>
  <si>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</si>
  <si>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</si>
  <si>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</si>
  <si>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</si>
  <si>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</si>
  <si>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</si>
  <si>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</si>
  <si>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</si>
  <si>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</si>
  <si>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</si>
  <si>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</si>
  <si>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</si>
  <si>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</si>
  <si>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</si>
  <si>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</si>
  <si>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</si>
  <si>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</si>
  <si>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</si>
  <si>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</si>
  <si>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</si>
  <si>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</si>
  <si>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</si>
  <si>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</si>
  <si>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</si>
  <si>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</si>
  <si>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</si>
  <si>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</si>
  <si>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</si>
  <si>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</si>
  <si>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</si>
  <si>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</si>
  <si>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</si>
  <si>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</si>
  <si>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</si>
  <si>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</si>
  <si>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</si>
  <si>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</si>
  <si>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</si>
  <si>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</si>
  <si>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</si>
  <si>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</si>
  <si>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</si>
  <si>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</si>
  <si>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</si>
  <si>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</si>
  <si>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</si>
  <si>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</si>
  <si>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</si>
  <si>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</si>
  <si>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</si>
  <si>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</si>
  <si>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</si>
  <si>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</si>
  <si>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</si>
  <si>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</si>
  <si>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</si>
  <si>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</si>
  <si>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</si>
  <si>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</si>
  <si>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</si>
  <si>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</si>
  <si>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</si>
  <si>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</si>
  <si>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</si>
  <si>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</si>
  <si>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</si>
  <si>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</si>
  <si>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</si>
  <si>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</si>
  <si>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</si>
  <si>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</si>
  <si>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</si>
  <si>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</si>
  <si>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</si>
  <si>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</si>
  <si>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</si>
  <si>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</si>
  <si>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</si>
  <si>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</si>
  <si>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</si>
  <si>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</si>
  <si>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</si>
  <si>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</si>
  <si>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</si>
  <si>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</si>
  <si>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</si>
  <si>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</si>
  <si>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</si>
  <si>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</si>
  <si>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</si>
  <si>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</si>
  <si>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</si>
  <si>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</si>
  <si>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</si>
  <si>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</si>
  <si>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</si>
  <si>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</si>
  <si>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</si>
  <si>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</si>
  <si>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</si>
  <si>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</si>
  <si>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</si>
  <si>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</si>
  <si>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</si>
  <si>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</si>
  <si>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</si>
  <si>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</si>
  <si>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</si>
  <si>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</si>
  <si>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</si>
  <si>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</si>
  <si>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</si>
  <si>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</si>
  <si>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</si>
  <si>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</si>
  <si>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</si>
  <si>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</si>
  <si>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</si>
  <si>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</si>
  <si>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</si>
  <si>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</si>
  <si>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</si>
  <si>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</si>
  <si>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</si>
  <si>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</si>
  <si>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</si>
  <si>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</si>
  <si>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</si>
  <si>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</si>
  <si>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</si>
  <si>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</si>
  <si>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</si>
  <si>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</si>
  <si>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</si>
  <si>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</si>
  <si>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</si>
  <si>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</si>
  <si>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</si>
  <si>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</si>
  <si>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</si>
  <si>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</si>
  <si>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</si>
  <si>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</si>
  <si>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</si>
  <si>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</si>
  <si>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</si>
  <si>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</si>
  <si>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</si>
  <si>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</si>
  <si>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</si>
  <si>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</si>
  <si>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</si>
  <si>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</si>
  <si>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</si>
  <si>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</si>
  <si>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</si>
  <si>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</si>
  <si>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</si>
  <si>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</si>
  <si>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</si>
  <si>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</si>
  <si>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</si>
  <si>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</si>
  <si>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</si>
  <si>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</si>
  <si>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</si>
  <si>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</si>
  <si>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</si>
  <si>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</si>
  <si>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</si>
  <si>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</si>
  <si>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</si>
  <si>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</si>
  <si>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</si>
  <si>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</si>
  <si>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</si>
  <si>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</si>
  <si>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</si>
  <si>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</si>
  <si>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</si>
  <si>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</si>
  <si>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</si>
  <si>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</si>
  <si>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</si>
  <si>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</si>
  <si>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</si>
  <si>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</si>
  <si>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</si>
  <si>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</si>
  <si>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</si>
  <si>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</si>
  <si>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</si>
  <si>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</si>
  <si>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</si>
  <si>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</si>
  <si>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</si>
  <si>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</si>
  <si>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</si>
  <si>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</si>
  <si>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</si>
  <si>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</si>
  <si>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</si>
  <si>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</si>
  <si>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</si>
  <si>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</si>
  <si>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</si>
  <si>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</si>
  <si>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</si>
  <si>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</si>
  <si>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</si>
  <si>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</si>
  <si>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</si>
  <si>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</si>
  <si>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</si>
  <si>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</si>
  <si>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</si>
  <si>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</si>
  <si>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</si>
  <si>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</si>
  <si>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</si>
  <si>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</si>
  <si>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</si>
  <si>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</si>
  <si>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</si>
  <si>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</si>
  <si>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</si>
  <si>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</si>
  <si>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</si>
  <si>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</si>
  <si>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</si>
  <si>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</si>
  <si>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</si>
  <si>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</si>
  <si>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</si>
  <si>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</si>
  <si>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</si>
  <si>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</si>
  <si>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</si>
  <si>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</si>
  <si>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</si>
  <si>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</si>
  <si>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</si>
  <si>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</si>
  <si>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</si>
  <si>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</si>
  <si>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</si>
  <si>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</si>
  <si>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</si>
  <si>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</si>
  <si>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</si>
  <si>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</si>
  <si>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</si>
  <si>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</si>
  <si>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</si>
  <si>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</si>
  <si>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</si>
  <si>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</si>
  <si>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</si>
  <si>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</si>
  <si>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</si>
  <si>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</si>
  <si>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</si>
  <si>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</si>
  <si>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</si>
  <si>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</si>
  <si>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</si>
  <si>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</si>
  <si>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</si>
  <si>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</si>
  <si>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</si>
  <si>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</si>
  <si>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</si>
  <si>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</si>
  <si>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</si>
  <si>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</si>
  <si>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</si>
  <si>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</si>
  <si>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</si>
  <si>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</si>
  <si>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</si>
  <si>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</si>
  <si>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</si>
  <si>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</si>
  <si>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</si>
  <si>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</si>
  <si>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</si>
  <si>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</si>
  <si>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</si>
  <si>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</si>
  <si>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</si>
  <si>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</si>
  <si>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</si>
  <si>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</si>
  <si>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</si>
  <si>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</si>
  <si>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</si>
  <si>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</si>
  <si>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</si>
  <si>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</si>
  <si>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</si>
  <si>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</si>
  <si>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</si>
  <si>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</si>
  <si>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</si>
  <si>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</si>
  <si>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</si>
  <si>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</si>
  <si>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</si>
  <si>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</si>
  <si>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</si>
  <si>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</si>
  <si>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</si>
  <si>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</si>
  <si>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</si>
  <si>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</si>
  <si>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</si>
  <si>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</si>
  <si>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</si>
  <si>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</si>
  <si>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</si>
  <si>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</si>
  <si>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</si>
  <si>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</si>
  <si>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</si>
  <si>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</si>
  <si>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</si>
  <si>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</si>
  <si>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</si>
  <si>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</si>
  <si>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</si>
  <si>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</si>
  <si>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</si>
  <si>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</si>
  <si>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</si>
  <si>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</si>
  <si>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</si>
  <si>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</si>
  <si>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</si>
  <si>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</si>
  <si>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</si>
  <si>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</si>
  <si>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</si>
  <si>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</si>
  <si>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</si>
  <si>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</si>
  <si>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</si>
  <si>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</si>
  <si>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</si>
  <si>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</si>
  <si>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</si>
  <si>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</si>
  <si>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</si>
  <si>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</si>
  <si>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</si>
  <si>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</si>
  <si>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</si>
  <si>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</si>
  <si>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</si>
  <si>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</si>
  <si>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</si>
  <si>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</si>
  <si>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</si>
  <si>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</si>
  <si>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</si>
  <si>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</si>
  <si>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</si>
  <si>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</si>
  <si>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</si>
  <si>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</si>
  <si>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</si>
  <si>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</si>
  <si>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</si>
  <si>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</si>
  <si>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</si>
  <si>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</si>
  <si>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</si>
  <si>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</si>
  <si>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</si>
  <si>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</si>
  <si>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</si>
  <si>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</si>
  <si>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</si>
  <si>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</si>
  <si>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</si>
  <si>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</si>
  <si>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</si>
  <si>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</si>
  <si>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</si>
  <si>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</si>
  <si>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</si>
  <si>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</si>
  <si>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</si>
  <si>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</si>
  <si>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</si>
  <si>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</si>
  <si>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</si>
  <si>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</si>
  <si>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</si>
  <si>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</si>
  <si>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</si>
  <si>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</si>
  <si>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</si>
  <si>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</si>
  <si>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</si>
  <si>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</si>
  <si>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</si>
  <si>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</si>
  <si>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</si>
  <si>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</si>
  <si>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</si>
  <si>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</si>
  <si>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</si>
  <si>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</si>
  <si>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</si>
  <si>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</si>
  <si>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</si>
  <si>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</si>
  <si>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</si>
  <si>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</si>
  <si>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</si>
  <si>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</si>
  <si>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</si>
  <si>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</si>
  <si>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</si>
  <si>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</si>
  <si>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</si>
  <si>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</si>
  <si>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</si>
  <si>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</si>
  <si>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</si>
  <si>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</si>
  <si>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</si>
  <si>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</si>
  <si>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</si>
  <si>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</si>
  <si>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</si>
  <si>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</si>
  <si>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</si>
  <si>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</si>
  <si>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</si>
  <si>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</si>
  <si>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</si>
  <si>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</si>
  <si>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</si>
  <si>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</si>
  <si>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</si>
  <si>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</si>
  <si>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</si>
  <si>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</si>
  <si>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</si>
  <si>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</si>
  <si>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</si>
  <si>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</si>
  <si>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</si>
  <si>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</si>
  <si>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</si>
  <si>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</si>
  <si>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</si>
  <si>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</si>
  <si>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</si>
  <si>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</si>
  <si>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</si>
  <si>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</si>
  <si>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</si>
  <si>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</si>
  <si>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</si>
  <si>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</si>
  <si>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</si>
  <si>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</si>
  <si>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</si>
  <si>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</si>
  <si>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</si>
  <si>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</si>
  <si>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</si>
  <si>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</si>
  <si>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</si>
  <si>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</si>
  <si>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</si>
  <si>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</si>
  <si>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</si>
  <si>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</si>
  <si>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</si>
  <si>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</si>
  <si>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</si>
  <si>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</si>
  <si>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</si>
  <si>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</si>
  <si>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</si>
  <si>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</si>
  <si>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</si>
  <si>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</si>
  <si>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</si>
  <si>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</si>
  <si>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</si>
  <si>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</si>
  <si>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</si>
  <si>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</si>
  <si>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</si>
  <si>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</si>
  <si>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</si>
  <si>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</si>
  <si>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</si>
  <si>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</si>
  <si>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</si>
  <si>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</si>
  <si>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</si>
  <si>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</si>
  <si>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</si>
  <si>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</si>
  <si>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</si>
  <si>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</si>
  <si>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</si>
  <si>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</si>
  <si>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</si>
  <si>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</si>
  <si>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</si>
  <si>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</si>
  <si>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</si>
  <si>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</si>
  <si>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</si>
  <si>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</si>
  <si>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</si>
  <si>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</si>
  <si>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</si>
  <si>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</si>
  <si>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</si>
  <si>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</si>
  <si>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</si>
  <si>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</si>
  <si>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</si>
  <si>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</si>
  <si>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</si>
  <si>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</si>
  <si>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</si>
  <si>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</si>
  <si>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</si>
  <si>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</si>
  <si>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</si>
  <si>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</si>
  <si>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</si>
  <si>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</si>
  <si>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</si>
  <si>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</si>
  <si>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</si>
  <si>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</si>
  <si>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</si>
  <si>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</si>
  <si>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</si>
  <si>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</si>
  <si>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</si>
  <si>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</si>
  <si>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</si>
  <si>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</si>
  <si>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</si>
  <si>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</si>
  <si>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</si>
  <si>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</si>
  <si>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</si>
  <si>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</si>
  <si>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</si>
  <si>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</si>
  <si>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</si>
  <si>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</si>
  <si>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</si>
  <si>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</si>
  <si>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</si>
  <si>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</si>
  <si>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</si>
  <si>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</si>
  <si>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</si>
  <si>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</si>
  <si>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</si>
  <si>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</si>
  <si>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</si>
  <si>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</si>
  <si>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</si>
  <si>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</si>
  <si>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</si>
  <si>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</si>
  <si>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</si>
  <si>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</si>
  <si>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</si>
  <si>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</si>
  <si>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</si>
  <si>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</si>
  <si>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</si>
  <si>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</si>
  <si>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</si>
  <si>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</si>
  <si>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</si>
  <si>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</si>
  <si>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</si>
  <si>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</si>
  <si>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</si>
  <si>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</si>
  <si>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</si>
  <si>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</si>
  <si>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</si>
  <si>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</si>
  <si>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</si>
  <si>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</si>
  <si>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</si>
  <si>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</si>
  <si>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</si>
  <si>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</si>
  <si>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</si>
  <si>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</si>
  <si>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</si>
  <si>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</si>
  <si>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</si>
  <si>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</si>
  <si>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</si>
  <si>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</si>
  <si>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</si>
  <si>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</si>
  <si>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</si>
  <si>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</si>
  <si>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</si>
  <si>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</si>
  <si>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</si>
  <si>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</si>
  <si>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</si>
  <si>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</si>
  <si>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</si>
  <si>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</si>
  <si>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</si>
  <si>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</si>
  <si>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</si>
  <si>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</si>
  <si>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</si>
  <si>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</si>
  <si>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</si>
  <si>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</si>
  <si>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</si>
  <si>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</si>
  <si>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</si>
  <si>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</si>
  <si>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</si>
  <si>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</si>
  <si>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</si>
  <si>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</si>
  <si>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</si>
  <si>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</si>
  <si>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</si>
  <si>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</si>
  <si>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</si>
  <si>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</si>
  <si>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</si>
  <si>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</si>
  <si>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</si>
  <si>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</si>
  <si>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</si>
  <si>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</si>
  <si>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</si>
  <si>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</si>
  <si>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</si>
  <si>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</si>
  <si>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</si>
  <si>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</si>
  <si>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</si>
  <si>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</si>
  <si>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</si>
  <si>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</si>
  <si>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</si>
  <si>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</si>
  <si>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</si>
  <si>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</si>
  <si>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</si>
  <si>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</si>
  <si>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</si>
  <si>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</si>
  <si>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</si>
  <si>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</si>
  <si>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</si>
  <si>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</si>
  <si>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</si>
  <si>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</si>
  <si>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</si>
  <si>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</si>
  <si>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</si>
  <si>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</si>
  <si>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</si>
  <si>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</si>
  <si>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</si>
  <si>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</si>
  <si>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</si>
  <si>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</si>
  <si>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</si>
  <si>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</si>
  <si>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</si>
  <si>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</si>
  <si>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</si>
  <si>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</si>
  <si>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</si>
  <si>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</si>
  <si>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</si>
  <si>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</si>
  <si>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</si>
  <si>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</si>
  <si>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</si>
  <si>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</si>
  <si>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</si>
  <si>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</si>
  <si>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</si>
  <si>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</si>
  <si>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</si>
  <si>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</si>
  <si>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</si>
  <si>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</si>
  <si>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</si>
  <si>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</si>
  <si>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</si>
  <si>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</si>
  <si>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</si>
  <si>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</si>
  <si>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</si>
  <si>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</si>
  <si>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</si>
  <si>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</si>
  <si>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</si>
  <si>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</si>
  <si>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</si>
  <si>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</si>
  <si>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</si>
  <si>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</si>
  <si>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</si>
  <si>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</si>
  <si>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</si>
  <si>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</si>
  <si>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</si>
  <si>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</si>
  <si>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</si>
  <si>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</si>
  <si>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</si>
  <si>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</si>
  <si>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</si>
  <si>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</si>
  <si>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</si>
  <si>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</si>
  <si>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</si>
  <si>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</si>
  <si>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</si>
  <si>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</si>
  <si>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</si>
  <si>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</si>
  <si>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</si>
  <si>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</si>
  <si>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</si>
  <si>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</si>
  <si>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</si>
  <si>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</si>
  <si>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</si>
  <si>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</si>
  <si>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</si>
  <si>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</si>
  <si>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</si>
  <si>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</si>
  <si>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</si>
  <si>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</si>
  <si>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</si>
  <si>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</si>
  <si>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</si>
  <si>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</si>
  <si>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</si>
  <si>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</si>
  <si>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</si>
  <si>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</si>
  <si>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</si>
  <si>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</si>
  <si>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</si>
  <si>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</si>
  <si>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</si>
  <si>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</si>
  <si>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</si>
  <si>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</si>
  <si>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</si>
  <si>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</si>
  <si>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</si>
  <si>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</si>
  <si>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</si>
  <si>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</si>
  <si>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</si>
  <si>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</si>
  <si>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</si>
  <si>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</si>
  <si>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</si>
  <si>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</si>
  <si>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</si>
  <si>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</si>
  <si>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</si>
  <si>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</si>
  <si>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</si>
  <si>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</si>
  <si>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</si>
  <si>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</si>
  <si>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</si>
  <si>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</si>
  <si>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</si>
  <si>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</si>
  <si>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</si>
  <si>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</si>
  <si>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</si>
  <si>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</si>
  <si>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</si>
  <si>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</si>
  <si>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</si>
  <si>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</si>
  <si>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</si>
  <si>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</si>
  <si>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</si>
  <si>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</si>
  <si>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</si>
  <si>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</si>
  <si>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</si>
  <si>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</si>
  <si>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</si>
  <si>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</si>
  <si>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</si>
  <si>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</si>
  <si>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</si>
  <si>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</si>
  <si>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</si>
  <si>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</si>
  <si>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</si>
  <si>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</si>
  <si>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</si>
  <si>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</si>
  <si>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</si>
  <si>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</si>
  <si>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</si>
  <si>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</si>
  <si>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</si>
  <si>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</si>
  <si>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</si>
  <si>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</si>
  <si>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</si>
  <si>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</si>
  <si>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</si>
  <si>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</si>
  <si>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</si>
  <si>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</si>
  <si>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</si>
  <si>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</si>
  <si>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</si>
  <si>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</si>
  <si>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</si>
  <si>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</si>
  <si>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</si>
  <si>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</si>
  <si>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</si>
  <si>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</si>
  <si>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</si>
  <si>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</si>
  <si>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</si>
  <si>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</si>
  <si>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</si>
  <si>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</si>
  <si>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</si>
  <si>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</si>
  <si>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</si>
  <si>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</si>
  <si>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</si>
  <si>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</si>
  <si>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</si>
  <si>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</si>
  <si>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</si>
  <si>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</si>
  <si>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</si>
  <si>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</si>
  <si>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</si>
  <si>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</si>
  <si>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</si>
  <si>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</si>
  <si>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</si>
  <si>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</si>
  <si>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</si>
  <si>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</si>
  <si>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</si>
  <si>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</si>
  <si>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</si>
  <si>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</si>
  <si>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</si>
  <si>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</si>
  <si>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</si>
  <si>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</si>
  <si>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</si>
  <si>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</si>
  <si>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</si>
  <si>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</si>
  <si>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</si>
  <si>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</si>
  <si>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</si>
  <si>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</si>
  <si>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</si>
  <si>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</si>
  <si>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</si>
  <si>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</si>
  <si>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</si>
  <si>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</si>
  <si>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</si>
  <si>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</si>
  <si>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</si>
  <si>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</si>
  <si>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</si>
  <si>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</si>
  <si>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</si>
  <si>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</si>
  <si>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</si>
  <si>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</si>
  <si>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</si>
  <si>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</si>
  <si>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</si>
  <si>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</si>
  <si>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</si>
  <si>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</si>
  <si>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</si>
  <si>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</si>
  <si>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</si>
  <si>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</si>
  <si>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</si>
  <si>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</si>
  <si>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</si>
  <si>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</si>
  <si>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</si>
  <si>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</si>
  <si>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</si>
  <si>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</si>
  <si>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</si>
  <si>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</si>
  <si>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</si>
  <si>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</si>
  <si>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</si>
  <si>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</si>
  <si>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</si>
  <si>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</si>
  <si>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</si>
  <si>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</si>
  <si>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</si>
  <si>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</si>
  <si>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</si>
  <si>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</si>
  <si>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</si>
  <si>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</si>
  <si>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</si>
  <si>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</si>
  <si>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</si>
  <si>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</si>
  <si>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</si>
  <si>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</si>
  <si>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</si>
  <si>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</si>
  <si>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</si>
  <si>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</si>
  <si>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</si>
  <si>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</si>
  <si>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</si>
  <si>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</si>
  <si>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</si>
  <si>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</si>
  <si>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</si>
  <si>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</si>
  <si>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</si>
  <si>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</si>
  <si>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</si>
  <si>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</si>
  <si>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</si>
  <si>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</si>
  <si>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</si>
  <si>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</si>
  <si>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</si>
  <si>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</si>
  <si>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</si>
  <si>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</si>
  <si>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</si>
  <si>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</si>
  <si>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</si>
  <si>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</si>
  <si>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</si>
  <si>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</si>
  <si>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</si>
  <si>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</si>
  <si>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</si>
  <si>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</si>
  <si>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</si>
  <si>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</si>
  <si>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</si>
  <si>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</si>
  <si>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</si>
  <si>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</si>
  <si>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</si>
  <si>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</si>
  <si>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</si>
  <si>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</si>
  <si>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</si>
  <si>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</si>
  <si>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</si>
  <si>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</si>
  <si>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</si>
  <si>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</si>
  <si>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</si>
  <si>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</si>
  <si>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</si>
  <si>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</si>
  <si>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</si>
  <si>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</si>
  <si>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</si>
  <si>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</si>
  <si>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</si>
  <si>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</si>
  <si>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</si>
  <si>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</si>
  <si>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</si>
  <si>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</si>
  <si>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</si>
  <si>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</si>
  <si>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</si>
  <si>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</si>
  <si>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</si>
  <si>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</si>
  <si>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</si>
  <si>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</si>
  <si>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</si>
  <si>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</si>
  <si>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</si>
  <si>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</si>
  <si>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</si>
  <si>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</si>
  <si>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</si>
  <si>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</si>
  <si>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</si>
  <si>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</si>
  <si>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</si>
  <si>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</si>
  <si>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</si>
  <si>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</si>
  <si>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</si>
  <si>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</si>
  <si>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</si>
  <si>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</si>
  <si>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</si>
  <si>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</si>
  <si>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</si>
  <si>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</si>
  <si>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</si>
  <si>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</si>
  <si>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</si>
  <si>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</si>
  <si>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</si>
  <si>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</si>
  <si>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</si>
  <si>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</si>
  <si>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</si>
  <si>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</si>
  <si>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</si>
  <si>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</si>
  <si>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</si>
  <si>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</si>
  <si>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</si>
  <si>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</si>
  <si>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</si>
  <si>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</si>
  <si>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</si>
  <si>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</si>
  <si>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</si>
  <si>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</si>
  <si>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</si>
  <si>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</si>
  <si>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</si>
  <si>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</si>
  <si>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</si>
  <si>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</si>
  <si>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</si>
  <si>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</si>
  <si>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</si>
  <si>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</si>
  <si>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</si>
  <si>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</si>
  <si>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</si>
  <si>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</si>
  <si>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</si>
  <si>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</si>
  <si>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</si>
  <si>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</si>
  <si>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</si>
  <si>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</si>
  <si>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</si>
  <si>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</si>
  <si>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</si>
  <si>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</si>
  <si>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</si>
  <si>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</si>
  <si>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</si>
  <si>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</si>
  <si>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</si>
  <si>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</si>
  <si>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</si>
  <si>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</si>
  <si>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</si>
  <si>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</si>
  <si>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</si>
  <si>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</si>
  <si>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</si>
  <si>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</si>
  <si>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</si>
  <si>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</si>
  <si>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</si>
  <si>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</si>
  <si>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</si>
  <si>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</si>
  <si>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</si>
  <si>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</si>
  <si>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</si>
  <si>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</si>
  <si>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</si>
  <si>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</si>
  <si>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</si>
  <si>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</si>
  <si>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</si>
  <si>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</si>
  <si>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</si>
  <si>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</si>
  <si>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</si>
  <si>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</si>
  <si>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</si>
  <si>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</si>
  <si>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</si>
  <si>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</si>
  <si>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</si>
  <si>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</si>
  <si>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</si>
  <si>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</si>
  <si>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</si>
  <si>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</si>
  <si>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</si>
  <si>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</si>
  <si>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</si>
  <si>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</si>
  <si>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</si>
  <si>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</si>
  <si>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</si>
  <si>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</si>
  <si>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</si>
  <si>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</si>
  <si>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</si>
  <si>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</si>
  <si>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</si>
  <si>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</si>
  <si>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</si>
  <si>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</si>
  <si>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</si>
  <si>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</si>
  <si>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</si>
  <si>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</si>
  <si>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</si>
  <si>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</si>
  <si>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</si>
  <si>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</si>
  <si>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</si>
  <si>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</si>
  <si>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</si>
  <si>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</si>
  <si>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</si>
  <si>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</si>
  <si>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</si>
  <si>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</si>
  <si>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</si>
  <si>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</si>
  <si>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</si>
  <si>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</si>
  <si>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</si>
  <si>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</si>
  <si>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</si>
  <si>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</si>
  <si>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</si>
  <si>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</si>
  <si>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</si>
  <si>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</si>
  <si>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</si>
  <si>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</si>
  <si>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</si>
  <si>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</si>
  <si>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</si>
  <si>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</si>
  <si>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</si>
  <si>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</si>
  <si>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</si>
  <si>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</si>
  <si>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</si>
  <si>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</si>
  <si>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</si>
  <si>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</si>
  <si>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</si>
  <si>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</si>
  <si>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</si>
  <si>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</si>
  <si>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</si>
  <si>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</si>
  <si>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</si>
  <si>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</si>
  <si>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</si>
  <si>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</si>
  <si>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</si>
  <si>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</si>
  <si>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</si>
  <si>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</si>
  <si>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</si>
  <si>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</si>
  <si>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</si>
  <si>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</si>
  <si>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</si>
  <si>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</si>
  <si>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</si>
  <si>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</si>
  <si>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</si>
  <si>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</si>
  <si>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</si>
  <si>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</si>
  <si>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</si>
  <si>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</si>
  <si>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</si>
  <si>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</si>
  <si>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</si>
  <si>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</si>
  <si>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</si>
  <si>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</si>
  <si>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</si>
  <si>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</si>
  <si>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</si>
  <si>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</si>
  <si>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</si>
  <si>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</si>
  <si>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</si>
  <si>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</si>
  <si>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</si>
  <si>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</si>
  <si>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</si>
  <si>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</si>
  <si>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</si>
  <si>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</si>
  <si>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</si>
  <si>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</si>
  <si>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</si>
  <si>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</si>
  <si>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</si>
  <si>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</si>
  <si>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</si>
  <si>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</si>
  <si>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</si>
  <si>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</si>
  <si>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</si>
  <si>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</si>
  <si>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</si>
  <si>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</si>
  <si>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</si>
  <si>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</si>
  <si>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</si>
  <si>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</si>
  <si>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</si>
  <si>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</si>
  <si>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</si>
  <si>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</si>
  <si>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</si>
  <si>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</si>
  <si>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</si>
  <si>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</si>
  <si>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</si>
  <si>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</si>
  <si>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</si>
  <si>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</si>
  <si>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</si>
  <si>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</si>
  <si>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</si>
  <si>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</si>
  <si>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</si>
  <si>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</si>
  <si>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</si>
  <si>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</si>
  <si>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</si>
  <si>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</si>
  <si>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</si>
  <si>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</si>
  <si>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</si>
  <si>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</si>
  <si>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</si>
  <si>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</si>
  <si>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</si>
  <si>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</si>
  <si>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</si>
  <si>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</si>
  <si>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</si>
  <si>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</si>
  <si>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</si>
  <si>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</si>
  <si>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</si>
  <si>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</si>
  <si>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</si>
  <si>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</si>
  <si>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</si>
  <si>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</si>
  <si>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</si>
  <si>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</si>
  <si>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</si>
  <si>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</si>
  <si>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</si>
  <si>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</si>
  <si>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</si>
  <si>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</si>
  <si>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</si>
  <si>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</si>
  <si>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</si>
  <si>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</si>
  <si>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</si>
  <si>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</si>
  <si>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</si>
  <si>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</si>
  <si>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</si>
  <si>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</si>
  <si>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</si>
  <si>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</si>
  <si>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</si>
  <si>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</si>
  <si>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</si>
  <si>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</si>
  <si>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</si>
  <si>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</si>
  <si>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</si>
  <si>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</si>
  <si>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</si>
  <si>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</si>
  <si>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</si>
  <si>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</si>
  <si>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</si>
  <si>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</si>
  <si>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</si>
  <si>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</si>
  <si>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</si>
  <si>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</si>
  <si>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</si>
  <si>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</si>
  <si>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</si>
  <si>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</si>
  <si>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</si>
  <si>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</si>
  <si>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</si>
  <si>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</si>
  <si>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</si>
  <si>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</si>
  <si>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</si>
  <si>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</si>
  <si>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</si>
  <si>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</si>
  <si>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</si>
  <si>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</si>
  <si>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</si>
  <si>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</si>
  <si>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</si>
  <si>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</si>
  <si>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</si>
  <si>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</si>
  <si>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</si>
  <si>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</si>
  <si>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</si>
  <si>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</si>
  <si>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</si>
  <si>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</si>
  <si>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</si>
  <si>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</si>
  <si>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</si>
  <si>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</si>
  <si>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</si>
  <si>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</si>
  <si>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</si>
  <si>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</si>
  <si>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</si>
  <si>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</si>
  <si>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</si>
  <si>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</si>
  <si>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</si>
  <si>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</si>
  <si>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</si>
  <si>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</si>
  <si>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</si>
  <si>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</si>
  <si>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</si>
  <si>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</si>
  <si>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</si>
  <si>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</si>
  <si>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</si>
  <si>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</si>
  <si>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</si>
  <si>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</si>
  <si>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</si>
  <si>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</si>
  <si>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</si>
  <si>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</si>
  <si>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</si>
  <si>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</si>
  <si>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</si>
  <si>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</si>
  <si>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</si>
  <si>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</si>
  <si>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</si>
  <si>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</si>
  <si>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</si>
  <si>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</si>
  <si>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</si>
  <si>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</si>
  <si>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</si>
  <si>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</si>
  <si>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</si>
  <si>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</si>
  <si>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</si>
  <si>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</si>
  <si>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</si>
  <si>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</si>
  <si>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</si>
  <si>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</si>
  <si>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</si>
  <si>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</si>
  <si>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</si>
  <si>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</si>
  <si>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</si>
  <si>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</si>
  <si>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</si>
  <si>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</si>
  <si>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</si>
  <si>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</si>
  <si>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</si>
  <si>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</si>
  <si>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</si>
  <si>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</si>
  <si>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</si>
  <si>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</si>
  <si>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</si>
  <si>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</si>
  <si>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</si>
  <si>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</si>
  <si>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</si>
  <si>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</si>
  <si>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</si>
  <si>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</si>
  <si>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</si>
  <si>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</si>
  <si>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</si>
  <si>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</si>
  <si>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</si>
  <si>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</si>
  <si>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</si>
  <si>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</si>
  <si>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</si>
  <si>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</si>
  <si>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</si>
  <si>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</si>
  <si>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</si>
  <si>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</si>
  <si>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</si>
  <si>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</si>
  <si>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</si>
  <si>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</si>
  <si>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</si>
  <si>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</si>
  <si>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</si>
  <si>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</si>
  <si>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</si>
  <si>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</si>
  <si>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</si>
  <si>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</si>
  <si>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</si>
  <si>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</si>
  <si>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</si>
  <si>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</si>
  <si>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</si>
  <si>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</si>
  <si>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</si>
  <si>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</si>
  <si>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</si>
  <si>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</si>
  <si>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</si>
  <si>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</si>
  <si>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</si>
  <si>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</si>
  <si>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</si>
  <si>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</si>
  <si>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</si>
  <si>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</si>
  <si>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</si>
  <si>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</si>
  <si>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</si>
  <si>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</si>
  <si>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</si>
  <si>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</si>
  <si>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</si>
  <si>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</si>
  <si>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</si>
  <si>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</si>
  <si>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</si>
  <si>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</si>
  <si>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</si>
  <si>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</si>
  <si>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</si>
  <si>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</si>
  <si>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</si>
  <si>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</si>
  <si>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</si>
  <si>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</si>
  <si>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</si>
  <si>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</si>
  <si>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</si>
  <si>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</si>
  <si>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</si>
  <si>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</si>
  <si>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</si>
  <si>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</si>
  <si>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</si>
  <si>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</si>
  <si>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</si>
  <si>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</si>
  <si>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</si>
  <si>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</si>
  <si>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</si>
  <si>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</si>
  <si>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</si>
  <si>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</si>
  <si>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</si>
  <si>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</si>
  <si>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</si>
  <si>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</si>
  <si>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</si>
  <si>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</si>
  <si>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</si>
  <si>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</si>
  <si>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</si>
  <si>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</si>
  <si>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</si>
  <si>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</si>
  <si>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</si>
  <si>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</si>
  <si>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</si>
  <si>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</si>
  <si>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</si>
  <si>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</si>
  <si>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</si>
  <si>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</si>
  <si>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</si>
  <si>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</si>
  <si>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</si>
  <si>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</si>
  <si>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</si>
  <si>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</si>
  <si>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</si>
  <si>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</si>
  <si>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</si>
  <si>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</si>
  <si>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</si>
  <si>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</si>
  <si>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</si>
  <si>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</si>
  <si>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</si>
  <si>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</si>
  <si>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</si>
  <si>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</si>
  <si>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</si>
  <si>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</si>
  <si>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</si>
  <si>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</si>
  <si>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</si>
  <si>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</si>
  <si>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</si>
  <si>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</si>
  <si>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</si>
  <si>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</si>
  <si>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</si>
  <si>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</si>
  <si>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</si>
  <si>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</si>
  <si>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</si>
  <si>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</si>
  <si>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</si>
  <si>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</si>
  <si>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</si>
  <si>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</si>
  <si>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</si>
  <si>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</si>
  <si>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</si>
  <si>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</si>
  <si>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</si>
  <si>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</si>
  <si>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</si>
  <si>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</si>
  <si>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</si>
  <si>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</si>
  <si>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</si>
  <si>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</si>
  <si>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</si>
  <si>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</si>
  <si>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</si>
  <si>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</si>
  <si>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</si>
  <si>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</si>
  <si>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</si>
  <si>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</si>
  <si>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</si>
  <si>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</si>
  <si>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</si>
  <si>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</si>
  <si>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</si>
  <si>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</si>
  <si>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</si>
  <si>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</si>
  <si>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</si>
  <si>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</si>
  <si>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</si>
  <si>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</si>
  <si>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</si>
  <si>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</si>
  <si>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</si>
  <si>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</si>
  <si>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</si>
  <si>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</si>
  <si>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</si>
  <si>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</si>
  <si>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</si>
  <si>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</si>
  <si>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</si>
  <si>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</si>
  <si>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</si>
  <si>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</si>
  <si>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</si>
  <si>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</si>
  <si>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</si>
  <si>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</si>
  <si>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</si>
  <si>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</si>
  <si>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</si>
  <si>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</si>
  <si>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</si>
  <si>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</si>
  <si>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</si>
  <si>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</si>
  <si>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</si>
  <si>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</si>
  <si>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</si>
  <si>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</si>
  <si>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</si>
  <si>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</si>
  <si>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</si>
  <si>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</si>
  <si>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</si>
  <si>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</si>
  <si>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</si>
  <si>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</si>
  <si>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</si>
  <si>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</si>
  <si>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</si>
  <si>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</si>
  <si>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</si>
  <si>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</si>
  <si>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</si>
  <si>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</si>
  <si>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</si>
  <si>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</si>
  <si>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</si>
  <si>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</si>
  <si>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</si>
  <si>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</si>
  <si>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</si>
  <si>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</si>
  <si>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</si>
  <si>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</si>
  <si>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</si>
  <si>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</si>
  <si>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</si>
  <si>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</si>
  <si>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</si>
  <si>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</si>
  <si>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</si>
  <si>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</si>
  <si>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</si>
  <si>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</si>
  <si>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</si>
  <si>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</si>
  <si>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</si>
  <si>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</si>
  <si>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</si>
  <si>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</si>
  <si>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</si>
  <si>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</si>
  <si>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</si>
  <si>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</si>
  <si>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</si>
  <si>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</si>
  <si>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</si>
  <si>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</si>
  <si>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</si>
  <si>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</si>
  <si>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</si>
  <si>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</si>
  <si>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</si>
  <si>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</si>
  <si>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</si>
  <si>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</si>
  <si>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</si>
  <si>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</si>
  <si>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</si>
  <si>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</si>
  <si>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</si>
  <si>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</si>
  <si>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</si>
  <si>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</si>
  <si>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</si>
  <si>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</si>
  <si>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</si>
  <si>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</si>
  <si>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</si>
  <si>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</si>
  <si>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</si>
  <si>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</si>
  <si>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</si>
  <si>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</si>
  <si>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</si>
  <si>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</si>
  <si>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</si>
  <si>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</si>
  <si>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</si>
  <si>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</si>
  <si>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</si>
  <si>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</si>
  <si>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</si>
  <si>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</si>
  <si>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</si>
  <si>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</si>
  <si>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</si>
  <si>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</si>
  <si>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</si>
  <si>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</si>
  <si>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</si>
  <si>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</si>
  <si>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</si>
  <si>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</si>
  <si>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</si>
  <si>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</si>
  <si>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</si>
  <si>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</si>
  <si>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</si>
  <si>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</si>
  <si>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</si>
  <si>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</si>
  <si>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</si>
  <si>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</si>
  <si>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</si>
  <si>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</si>
  <si>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</si>
  <si>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</si>
  <si>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</si>
  <si>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</si>
  <si>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</si>
  <si>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</si>
  <si>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</si>
  <si>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</si>
  <si>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</si>
  <si>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</si>
  <si>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</si>
  <si>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</si>
  <si>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</si>
  <si>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</si>
  <si>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</si>
  <si>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</si>
  <si>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</si>
  <si>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</si>
  <si>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</si>
  <si>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</si>
  <si>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</si>
  <si>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</si>
  <si>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</si>
  <si>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</si>
  <si>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</si>
  <si>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</si>
  <si>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</si>
  <si>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</si>
  <si>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</si>
  <si>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</si>
  <si>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</si>
  <si>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</si>
  <si>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</si>
  <si>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</si>
  <si>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</si>
  <si>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</si>
  <si>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</si>
  <si>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</si>
  <si>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</si>
  <si>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</si>
  <si>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</si>
  <si>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</si>
  <si>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</si>
  <si>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</si>
  <si>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</si>
  <si>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</si>
  <si>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</si>
  <si>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</si>
  <si>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</si>
  <si>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</si>
  <si>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</si>
  <si>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</si>
  <si>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</si>
  <si>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</si>
  <si>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</si>
  <si>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</si>
  <si>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</si>
  <si>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</si>
  <si>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</si>
  <si>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</si>
  <si>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</si>
  <si>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</si>
  <si>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</si>
  <si>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</si>
  <si>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</si>
  <si>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</si>
  <si>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</si>
  <si>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</si>
  <si>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</si>
  <si>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</si>
  <si>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</si>
  <si>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</si>
  <si>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</si>
  <si>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</si>
  <si>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</si>
  <si>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</si>
  <si>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</si>
  <si>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</si>
  <si>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</si>
  <si>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</si>
  <si>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</si>
  <si>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</si>
  <si>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</si>
  <si>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</si>
  <si>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</si>
  <si>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</si>
  <si>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</si>
  <si>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</si>
  <si>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</si>
  <si>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</si>
  <si>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</si>
  <si>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</si>
  <si>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</si>
  <si>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</si>
  <si>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</si>
  <si>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</si>
  <si>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</si>
  <si>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</si>
  <si>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</si>
  <si>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</si>
  <si>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</si>
  <si>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</si>
  <si>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</si>
  <si>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</si>
  <si>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</si>
  <si>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</si>
  <si>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</si>
  <si>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</si>
  <si>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</si>
  <si>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</si>
  <si>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</si>
  <si>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</si>
  <si>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</si>
  <si>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</si>
  <si>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</si>
  <si>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</si>
  <si>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</si>
  <si>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</si>
  <si>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</si>
  <si>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</si>
  <si>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</si>
  <si>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</si>
  <si>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</si>
  <si>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</si>
  <si>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</si>
  <si>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</si>
  <si>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</si>
  <si>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</si>
  <si>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</si>
  <si>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</si>
  <si>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</si>
  <si>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</si>
  <si>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</si>
  <si>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</si>
  <si>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</si>
  <si>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</si>
  <si>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</si>
  <si>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</si>
  <si>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</si>
  <si>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</si>
  <si>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</si>
  <si>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</si>
  <si>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</si>
  <si>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</si>
  <si>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</si>
  <si>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</si>
  <si>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</si>
  <si>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</si>
  <si>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</si>
  <si>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</si>
  <si>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</si>
  <si>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</si>
  <si>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</si>
  <si>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</si>
  <si>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</si>
  <si>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</si>
  <si>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</si>
  <si>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</si>
  <si>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</si>
  <si>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</si>
  <si>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</si>
  <si>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</si>
  <si>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</si>
  <si>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</si>
  <si>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</si>
  <si>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</si>
  <si>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</si>
  <si>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</si>
  <si>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</si>
  <si>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</si>
  <si>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</si>
  <si>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</si>
  <si>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</si>
  <si>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</si>
  <si>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</si>
  <si>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</si>
  <si>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</si>
  <si>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</si>
  <si>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</si>
  <si>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</si>
  <si>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</si>
  <si>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</si>
  <si>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</si>
  <si>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</si>
  <si>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</si>
  <si>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</si>
  <si>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</si>
  <si>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</si>
  <si>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</si>
  <si>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</si>
  <si>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</si>
  <si>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</si>
  <si>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</si>
  <si>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</si>
  <si>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</si>
  <si>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</si>
  <si>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</si>
  <si>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</si>
  <si>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</si>
  <si>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</si>
  <si>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</si>
  <si>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</si>
  <si>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</si>
  <si>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</si>
  <si>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</si>
  <si>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</si>
  <si>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</si>
  <si>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</si>
  <si>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</si>
  <si>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</si>
  <si>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</si>
  <si>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</si>
  <si>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</si>
  <si>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</si>
  <si>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</si>
  <si>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</si>
  <si>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</si>
  <si>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</si>
  <si>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</si>
  <si>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</si>
  <si>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</si>
  <si>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</si>
  <si>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</si>
  <si>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</si>
  <si>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</si>
  <si>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</si>
  <si>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</si>
  <si>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</si>
  <si>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</si>
  <si>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</si>
  <si>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</si>
  <si>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</si>
  <si>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</si>
  <si>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</si>
  <si>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</si>
  <si>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</si>
  <si>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</si>
  <si>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</si>
  <si>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</si>
  <si>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</si>
  <si>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</si>
  <si>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</si>
  <si>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</si>
  <si>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</si>
  <si>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</si>
  <si>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</si>
  <si>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</si>
  <si>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</si>
  <si>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</si>
  <si>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</si>
  <si>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</si>
  <si>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</si>
  <si>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</si>
  <si>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</si>
  <si>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</si>
  <si>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</si>
  <si>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</si>
  <si>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</si>
  <si>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</si>
  <si>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</si>
  <si>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</si>
  <si>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</si>
  <si>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</si>
  <si>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</si>
  <si>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</si>
  <si>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</si>
  <si>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</si>
  <si>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</si>
  <si>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</si>
  <si>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</si>
  <si>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</si>
  <si>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</si>
  <si>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</si>
  <si>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</si>
  <si>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</si>
  <si>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</si>
  <si>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</si>
  <si>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</si>
  <si>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</si>
  <si>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</si>
  <si>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</si>
  <si>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</si>
  <si>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</si>
  <si>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</si>
  <si>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</si>
  <si>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</si>
  <si>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</si>
  <si>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</si>
  <si>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</si>
  <si>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</si>
  <si>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</si>
  <si>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</si>
  <si>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</si>
  <si>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</si>
  <si>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</si>
  <si>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</si>
  <si>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</si>
  <si>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</si>
  <si>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</si>
  <si>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</si>
  <si>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</si>
  <si>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</si>
  <si>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</si>
  <si>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</si>
  <si>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</si>
  <si>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</si>
  <si>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</si>
  <si>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</si>
  <si>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</si>
  <si>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</si>
  <si>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</si>
  <si>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</si>
  <si>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</si>
  <si>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</si>
  <si>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</si>
  <si>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</si>
  <si>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</si>
  <si>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</si>
  <si>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</si>
  <si>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</si>
  <si>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</si>
  <si>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</si>
  <si>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</si>
  <si>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</si>
  <si>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</si>
  <si>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</si>
  <si>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</si>
  <si>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</si>
  <si>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</si>
  <si>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</si>
  <si>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</si>
  <si>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</si>
  <si>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</si>
  <si>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</si>
  <si>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</si>
  <si>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</si>
  <si>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</si>
  <si>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</si>
  <si>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</si>
  <si>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</si>
  <si>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</si>
  <si>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</si>
  <si>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</si>
  <si>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</si>
  <si>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</si>
  <si>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</si>
  <si>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</si>
  <si>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</si>
  <si>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</si>
  <si>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</si>
  <si>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</si>
  <si>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</si>
  <si>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</si>
  <si>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</si>
  <si>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</si>
  <si>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</si>
  <si>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</si>
  <si>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</si>
  <si>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</si>
  <si>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</si>
  <si>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</si>
  <si>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</si>
  <si>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</si>
  <si>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</si>
  <si>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</si>
  <si>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</si>
  <si>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</si>
  <si>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</si>
  <si>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</si>
  <si>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</si>
  <si>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</si>
  <si>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</si>
  <si>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</si>
  <si>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</si>
  <si>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</si>
  <si>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</si>
  <si>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</si>
  <si>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</si>
  <si>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</si>
  <si>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</si>
  <si>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</si>
  <si>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</si>
  <si>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</si>
  <si>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</si>
  <si>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</si>
  <si>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</si>
  <si>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</si>
  <si>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</si>
  <si>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</si>
  <si>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</si>
  <si>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</si>
  <si>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</si>
  <si>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</si>
  <si>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</si>
  <si>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</si>
  <si>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</si>
  <si>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</si>
  <si>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</si>
  <si>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</si>
  <si>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</si>
  <si>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</si>
  <si>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</si>
  <si>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</si>
  <si>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</si>
  <si>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</si>
  <si>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</si>
  <si>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</si>
  <si>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</si>
  <si>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</si>
  <si>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</si>
  <si>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</si>
  <si>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</si>
  <si>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</si>
  <si>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</si>
  <si>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</si>
  <si>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</si>
  <si>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</si>
  <si>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</si>
  <si>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</si>
  <si>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</si>
  <si>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</si>
  <si>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</si>
  <si>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</si>
  <si>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</si>
  <si>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</si>
  <si>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</si>
  <si>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</si>
  <si>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</si>
  <si>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</si>
  <si>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</si>
  <si>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</si>
  <si>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</si>
  <si>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</si>
  <si>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</si>
  <si>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</si>
  <si>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</si>
  <si>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</si>
  <si>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</si>
  <si>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</si>
  <si>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</si>
  <si>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</si>
  <si>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</si>
  <si>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</si>
  <si>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</si>
  <si>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</si>
  <si>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</si>
  <si>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</si>
  <si>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</si>
  <si>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</si>
  <si>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</si>
  <si>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</si>
  <si>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</si>
  <si>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</si>
  <si>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</si>
  <si>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</si>
  <si>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</si>
  <si>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</si>
  <si>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</si>
  <si>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</si>
  <si>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</si>
  <si>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</si>
  <si>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</si>
  <si>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</si>
  <si>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</si>
  <si>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</si>
  <si>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</si>
  <si>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</si>
  <si>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</si>
  <si>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</si>
  <si>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</si>
  <si>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</si>
  <si>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</si>
  <si>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</si>
  <si>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</si>
  <si>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</si>
  <si>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</si>
  <si>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</si>
  <si>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</si>
  <si>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</si>
  <si>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</si>
  <si>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</si>
  <si>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</si>
  <si>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</si>
  <si>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</si>
  <si>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</si>
  <si>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</si>
  <si>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</si>
  <si>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</si>
  <si>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</si>
  <si>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</si>
  <si>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</si>
  <si>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</si>
  <si>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</si>
  <si>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</si>
  <si>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</si>
  <si>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</si>
  <si>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</si>
  <si>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</si>
  <si>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</si>
  <si>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</si>
  <si>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</si>
  <si>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</si>
  <si>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</si>
  <si>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</si>
  <si>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</si>
  <si>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</si>
  <si>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</si>
  <si>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</si>
  <si>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</si>
  <si>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</si>
  <si>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</si>
  <si>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</si>
  <si>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</si>
  <si>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</si>
  <si>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</si>
  <si>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</si>
  <si>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</si>
  <si>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</si>
  <si>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</si>
  <si>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</si>
  <si>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</si>
  <si>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</si>
  <si>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</si>
  <si>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</si>
  <si>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</si>
  <si>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</si>
  <si>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</si>
  <si>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</si>
  <si>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</si>
  <si>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</si>
  <si>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</si>
  <si>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</si>
  <si>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</si>
  <si>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</si>
  <si>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</si>
  <si>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</si>
  <si>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</si>
  <si>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</si>
  <si>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</si>
  <si>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</si>
  <si>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</si>
  <si>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</si>
  <si>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</si>
  <si>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</si>
  <si>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</si>
  <si>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</si>
  <si>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</si>
  <si>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</si>
  <si>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</si>
  <si>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</si>
  <si>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</si>
  <si>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</si>
  <si>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</si>
  <si>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</si>
  <si>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</si>
  <si>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</si>
  <si>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</si>
  <si>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</si>
  <si>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</si>
  <si>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</si>
  <si>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</si>
  <si>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</si>
  <si>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</si>
  <si>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</si>
  <si>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</si>
  <si>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</si>
  <si>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</si>
  <si>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</si>
  <si>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</si>
  <si>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</si>
  <si>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</si>
  <si>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</si>
  <si>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</si>
  <si>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</si>
  <si>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</si>
  <si>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</si>
  <si>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</si>
  <si>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</si>
  <si>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</si>
  <si>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</si>
  <si>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</si>
  <si>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</si>
  <si>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</si>
  <si>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</si>
  <si>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</si>
  <si>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</si>
  <si>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</si>
  <si>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</si>
  <si>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</si>
  <si>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</si>
  <si>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</si>
  <si>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</si>
  <si>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</si>
  <si>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</si>
  <si>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</si>
  <si>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</si>
  <si>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</si>
  <si>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</si>
  <si>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</si>
  <si>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</si>
  <si>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</si>
  <si>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</si>
  <si>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</si>
  <si>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</si>
  <si>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</si>
  <si>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</si>
  <si>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</si>
  <si>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</si>
  <si>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</si>
  <si>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</si>
  <si>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</si>
  <si>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</si>
  <si>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</si>
  <si>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</si>
  <si>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</si>
  <si>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</si>
  <si>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</si>
  <si>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</si>
  <si>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</si>
  <si>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</si>
  <si>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</si>
  <si>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</si>
  <si>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</si>
  <si>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</si>
  <si>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</si>
  <si>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</si>
  <si>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</si>
  <si>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</si>
  <si>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</si>
  <si>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</si>
  <si>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</si>
  <si>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</si>
  <si>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</si>
  <si>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</si>
  <si>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</si>
  <si>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</si>
  <si>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</si>
  <si>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</si>
  <si>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</si>
  <si>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</si>
  <si>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</si>
  <si>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</si>
  <si>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</si>
  <si>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</si>
  <si>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</si>
  <si>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</si>
  <si>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</si>
  <si>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</si>
  <si>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</si>
  <si>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</si>
  <si>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</si>
  <si>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</si>
  <si>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</si>
  <si>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</si>
  <si>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</si>
  <si>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</si>
  <si>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</si>
  <si>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</si>
  <si>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</si>
  <si>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</si>
  <si>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</si>
  <si>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</si>
  <si>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</si>
  <si>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</si>
  <si>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</si>
  <si>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</si>
  <si>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</si>
  <si>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</si>
  <si>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</si>
  <si>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</si>
  <si>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</si>
  <si>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</si>
  <si>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</si>
  <si>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</si>
  <si>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</si>
  <si>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</si>
  <si>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</si>
  <si>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</si>
  <si>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</si>
  <si>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</si>
  <si>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</si>
  <si>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</si>
  <si>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</si>
  <si>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</si>
  <si>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</si>
  <si>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</si>
  <si>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</si>
  <si>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</si>
  <si>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</si>
  <si>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</si>
  <si>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</si>
  <si>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</si>
  <si>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</si>
  <si>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</si>
  <si>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</si>
  <si>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</si>
  <si>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</si>
  <si>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</si>
  <si>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</si>
  <si>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</si>
  <si>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</si>
  <si>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</si>
  <si>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</si>
  <si>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</si>
  <si>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</si>
  <si>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</si>
  <si>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</si>
  <si>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</si>
  <si>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</si>
  <si>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</si>
  <si>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</si>
  <si>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</si>
  <si>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</si>
  <si>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</si>
  <si>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</si>
  <si>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</si>
  <si>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</si>
  <si>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</si>
  <si>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</si>
  <si>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</si>
  <si>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</si>
  <si>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</si>
  <si>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</si>
  <si>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</si>
  <si>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</si>
  <si>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</si>
  <si>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</si>
  <si>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</si>
  <si>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</si>
  <si>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</si>
  <si>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</si>
  <si>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</si>
  <si>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</si>
  <si>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</si>
  <si>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</si>
  <si>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</si>
  <si>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</si>
  <si>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</si>
  <si>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</si>
  <si>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</si>
  <si>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</si>
  <si>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</si>
  <si>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</si>
  <si>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</si>
  <si>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</si>
  <si>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</si>
  <si>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</si>
  <si>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</si>
  <si>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</si>
  <si>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</si>
  <si>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</si>
  <si>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</si>
  <si>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</si>
  <si>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</si>
  <si>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</si>
  <si>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</si>
  <si>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</si>
  <si>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</si>
  <si>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</si>
  <si>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</si>
  <si>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</si>
  <si>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</si>
  <si>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</si>
  <si>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</si>
  <si>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</si>
  <si>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</si>
  <si>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</si>
  <si>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</si>
  <si>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</si>
  <si>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</si>
  <si>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</si>
  <si>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</si>
  <si>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</si>
  <si>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</si>
  <si>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</si>
  <si>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</si>
  <si>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</si>
  <si>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</si>
  <si>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</si>
  <si>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</si>
  <si>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</si>
  <si>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</si>
  <si>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</si>
  <si>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</si>
  <si>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</si>
  <si>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</si>
  <si>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</si>
  <si>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</si>
  <si>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</si>
  <si>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</si>
  <si>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</si>
  <si>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</si>
  <si>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</si>
  <si>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</si>
  <si>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</si>
  <si>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</si>
  <si>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</si>
  <si>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</si>
  <si>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</si>
  <si>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</si>
  <si>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</si>
  <si>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</si>
  <si>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</si>
  <si>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</si>
  <si>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</si>
  <si>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</si>
  <si>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</si>
  <si>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</si>
  <si>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</si>
  <si>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</si>
  <si>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</si>
  <si>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</si>
  <si>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</si>
  <si>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</si>
  <si>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</si>
  <si>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</si>
  <si>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</si>
  <si>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</si>
  <si>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</si>
  <si>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</si>
  <si>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</si>
  <si>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</si>
  <si>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</si>
  <si>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</si>
  <si>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</si>
  <si>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</si>
  <si>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</si>
  <si>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</si>
  <si>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</si>
  <si>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</si>
  <si>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</si>
  <si>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</si>
  <si>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</si>
  <si>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</si>
  <si>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</si>
  <si>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</si>
  <si>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</si>
  <si>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</si>
  <si>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</si>
  <si>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</si>
  <si>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</si>
  <si>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</si>
  <si>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</si>
  <si>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</si>
  <si>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</si>
  <si>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</si>
  <si>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</si>
  <si>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</si>
  <si>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</si>
  <si>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</si>
  <si>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</si>
  <si>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</si>
  <si>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</si>
  <si>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</si>
  <si>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</si>
  <si>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</si>
  <si>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</si>
  <si>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</si>
  <si>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</si>
  <si>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</si>
  <si>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</si>
  <si>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</si>
  <si>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</si>
  <si>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</si>
  <si>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</si>
  <si>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</si>
  <si>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</si>
  <si>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</si>
  <si>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</si>
  <si>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</si>
  <si>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</si>
  <si>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</si>
  <si>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</si>
  <si>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</si>
  <si>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</si>
  <si>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</si>
  <si>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</si>
  <si>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</si>
  <si>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</si>
  <si>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</si>
  <si>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</si>
  <si>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</si>
  <si>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</si>
  <si>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</si>
  <si>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</si>
  <si>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</si>
  <si>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</si>
  <si>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</si>
  <si>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</si>
  <si>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</si>
  <si>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</si>
  <si>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</si>
  <si>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</si>
  <si>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</si>
  <si>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</si>
  <si>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</si>
  <si>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</si>
  <si>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</si>
  <si>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</si>
  <si>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</si>
  <si>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</si>
  <si>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</si>
  <si>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</si>
  <si>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</si>
  <si>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</si>
  <si>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</si>
  <si>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</si>
  <si>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</si>
  <si>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</si>
  <si>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</si>
  <si>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</si>
  <si>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</si>
  <si>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</si>
  <si>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</si>
  <si>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</si>
  <si>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</si>
  <si>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</si>
  <si>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</si>
  <si>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</si>
  <si>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</si>
  <si>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</si>
  <si>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</si>
  <si>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</si>
  <si>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</si>
  <si>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</si>
  <si>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</si>
  <si>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</si>
  <si>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</si>
  <si>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</si>
  <si>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</si>
  <si>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</si>
  <si>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</si>
  <si>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</si>
  <si>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</si>
  <si>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</si>
  <si>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</si>
  <si>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</si>
  <si>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</si>
  <si>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</si>
  <si>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</si>
  <si>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</si>
  <si>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</si>
  <si>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</si>
  <si>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</si>
  <si>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</si>
  <si>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</si>
  <si>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</si>
  <si>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</si>
  <si>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</si>
  <si>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</si>
  <si>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</si>
  <si>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</si>
  <si>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</si>
  <si>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</si>
  <si>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</si>
  <si>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</si>
  <si>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</si>
  <si>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</si>
  <si>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</si>
  <si>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</si>
  <si>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</si>
  <si>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</si>
  <si>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</si>
  <si>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</si>
  <si>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</si>
  <si>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</si>
  <si>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</si>
  <si>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</si>
  <si>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</si>
  <si>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</si>
  <si>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</si>
  <si>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</si>
  <si>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</si>
  <si>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</si>
  <si>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</si>
  <si>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</si>
  <si>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</si>
  <si>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</si>
  <si>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</si>
  <si>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</si>
  <si>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</si>
  <si>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</si>
  <si>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</si>
  <si>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</si>
  <si>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</si>
  <si>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</si>
  <si>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</si>
  <si>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</si>
  <si>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</si>
  <si>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</si>
  <si>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</si>
  <si>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</si>
  <si>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</si>
  <si>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</si>
  <si>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</si>
  <si>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</si>
  <si>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</si>
  <si>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</si>
  <si>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</si>
  <si>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</si>
  <si>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</si>
  <si>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</si>
  <si>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</si>
  <si>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</si>
  <si>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</si>
  <si>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</si>
  <si>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</si>
  <si>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</si>
  <si>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</si>
  <si>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</si>
  <si>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</si>
  <si>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</si>
  <si>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</si>
  <si>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</si>
  <si>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</si>
  <si>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</si>
  <si>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</si>
  <si>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</si>
  <si>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</si>
  <si>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</si>
  <si>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</si>
  <si>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</si>
  <si>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</si>
  <si>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</si>
  <si>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</si>
  <si>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</si>
  <si>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</si>
  <si>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</si>
  <si>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</si>
  <si>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</si>
  <si>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</si>
  <si>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</si>
  <si>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</si>
  <si>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</si>
  <si>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</si>
  <si>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</si>
  <si>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</si>
  <si>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</si>
  <si>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</si>
  <si>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</si>
  <si>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</si>
  <si>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</si>
  <si>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</si>
  <si>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</si>
  <si>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</si>
  <si>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</si>
  <si>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</si>
  <si>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</si>
  <si>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</si>
  <si>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</si>
  <si>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</si>
  <si>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</si>
  <si>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</si>
  <si>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</si>
  <si>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</si>
  <si>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</si>
  <si>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</si>
  <si>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</si>
  <si>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</si>
  <si>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</si>
  <si>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</si>
  <si>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</si>
  <si>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</si>
  <si>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</si>
  <si>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</si>
  <si>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</si>
  <si>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</si>
  <si>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</si>
  <si>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</si>
  <si>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</si>
  <si>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</si>
  <si>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</si>
  <si>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</si>
  <si>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</si>
  <si>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</si>
  <si>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</si>
  <si>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</si>
  <si>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</si>
  <si>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</si>
  <si>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</si>
  <si>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</si>
  <si>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</si>
  <si>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</si>
  <si>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</si>
  <si>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</si>
  <si>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</si>
  <si>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</si>
  <si>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</si>
  <si>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</si>
  <si>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</si>
  <si>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</si>
  <si>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</si>
  <si>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</si>
  <si>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</si>
  <si>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</si>
  <si>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</si>
  <si>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</si>
  <si>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</si>
  <si>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</si>
  <si>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</si>
  <si>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</si>
  <si>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</si>
  <si>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</si>
  <si>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</si>
  <si>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</si>
  <si>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</si>
  <si>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</si>
  <si>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</si>
  <si>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</si>
  <si>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</si>
  <si>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</si>
  <si>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</si>
  <si>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</si>
  <si>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</si>
  <si>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</si>
  <si>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</si>
  <si>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</si>
  <si>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</si>
  <si>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</si>
  <si>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</si>
  <si>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</si>
  <si>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</si>
  <si>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</si>
  <si>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</si>
  <si>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</si>
  <si>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</si>
  <si>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</si>
  <si>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</si>
  <si>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</si>
  <si>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</si>
  <si>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</si>
  <si>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</si>
  <si>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</si>
  <si>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</si>
  <si>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</si>
  <si>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</si>
  <si>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</si>
  <si>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</si>
  <si>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</si>
  <si>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</si>
  <si>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</si>
  <si>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</si>
  <si>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</si>
  <si>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</si>
  <si>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</si>
  <si>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</si>
  <si>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</si>
  <si>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</si>
  <si>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</si>
  <si>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</si>
  <si>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</si>
  <si>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</si>
  <si>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</si>
  <si>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</si>
  <si>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</si>
  <si>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</si>
  <si>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</si>
  <si>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</si>
  <si>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</si>
  <si>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</si>
  <si>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</si>
  <si>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</si>
  <si>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</si>
  <si>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</si>
  <si>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</si>
  <si>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</si>
  <si>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</si>
  <si>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</si>
  <si>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</si>
  <si>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</si>
  <si>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</si>
  <si>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</si>
  <si>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</si>
  <si>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</si>
  <si>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</si>
  <si>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</si>
  <si>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</si>
  <si>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</si>
  <si>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</si>
  <si>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</si>
  <si>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</si>
  <si>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</si>
  <si>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</si>
  <si>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</si>
  <si>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</si>
  <si>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</si>
  <si>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</si>
  <si>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</si>
  <si>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</si>
  <si>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</si>
  <si>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</si>
  <si>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</si>
  <si>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</si>
  <si>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</si>
  <si>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</si>
  <si>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</si>
  <si>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</si>
  <si>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</si>
  <si>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</si>
  <si>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</si>
  <si>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</si>
  <si>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</si>
  <si>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</si>
  <si>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</si>
  <si>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</si>
  <si>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</si>
  <si>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</si>
  <si>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</si>
  <si>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</si>
  <si>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</si>
  <si>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</si>
  <si>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</si>
  <si>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</si>
  <si>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</si>
  <si>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</si>
  <si>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</si>
  <si>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</si>
  <si>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</si>
  <si>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</si>
  <si>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</si>
  <si>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</si>
  <si>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</si>
  <si>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</si>
  <si>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</si>
  <si>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</si>
  <si>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</si>
  <si>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</si>
  <si>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</si>
  <si>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</si>
  <si>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</si>
  <si>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</si>
  <si>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</si>
  <si>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</si>
  <si>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</si>
  <si>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</si>
  <si>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</si>
  <si>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</si>
  <si>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</si>
  <si>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</si>
  <si>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</si>
  <si>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</si>
  <si>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</si>
  <si>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</si>
  <si>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</si>
  <si>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</si>
  <si>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</si>
  <si>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</si>
  <si>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</si>
  <si>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</si>
  <si>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</si>
  <si>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</si>
  <si>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</si>
  <si>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</si>
  <si>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</si>
  <si>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</si>
  <si>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</si>
  <si>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</si>
  <si>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</si>
  <si>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</si>
  <si>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</si>
  <si>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</si>
  <si>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</si>
  <si>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</si>
  <si>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</si>
  <si>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</si>
  <si>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</si>
  <si>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</si>
  <si>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</si>
  <si>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</si>
  <si>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</si>
  <si>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</si>
  <si>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</si>
  <si>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</si>
  <si>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</si>
  <si>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</si>
  <si>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</si>
  <si>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</si>
  <si>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</si>
  <si>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</si>
  <si>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</si>
  <si>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</si>
  <si>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</si>
  <si>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</si>
  <si>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</si>
  <si>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</si>
  <si>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</si>
  <si>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</si>
  <si>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</si>
  <si>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</si>
  <si>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</si>
  <si>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</si>
  <si>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</si>
  <si>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</si>
  <si>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</si>
  <si>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</si>
  <si>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</si>
  <si>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</si>
  <si>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</si>
  <si>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</si>
  <si>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</si>
  <si>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</si>
  <si>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</si>
  <si>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</si>
  <si>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</si>
  <si>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</si>
  <si>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</si>
  <si>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</si>
  <si>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</si>
  <si>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</si>
  <si>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</si>
  <si>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</si>
  <si>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</si>
  <si>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</si>
  <si>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</si>
  <si>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</si>
  <si>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</si>
  <si>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</si>
  <si>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</si>
  <si>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</si>
  <si>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</si>
  <si>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</si>
  <si>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</si>
  <si>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</si>
  <si>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</si>
  <si>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</si>
  <si>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</si>
  <si>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</si>
  <si>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</si>
  <si>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</si>
  <si>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</si>
  <si>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</si>
  <si>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</si>
  <si>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</si>
  <si>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</si>
  <si>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</si>
  <si>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</si>
  <si>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</si>
  <si>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</si>
  <si>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</si>
  <si>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</si>
  <si>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</si>
  <si>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</si>
  <si>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</si>
  <si>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</si>
  <si>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</si>
  <si>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</si>
  <si>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</si>
  <si>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</si>
  <si>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</si>
  <si>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</si>
  <si>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</si>
  <si>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</si>
  <si>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</si>
  <si>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</si>
  <si>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</si>
  <si>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</si>
  <si>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</si>
  <si>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</si>
  <si>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</si>
  <si>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</si>
  <si>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</si>
  <si>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</si>
  <si>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</si>
  <si>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</si>
  <si>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</si>
  <si>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</si>
  <si>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</si>
  <si>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</si>
  <si>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</si>
  <si>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</si>
  <si>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</si>
  <si>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</si>
  <si>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</si>
  <si>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</si>
  <si>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</si>
  <si>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</si>
  <si>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</si>
  <si>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</si>
  <si>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</si>
  <si>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</si>
  <si>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</si>
  <si>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</si>
  <si>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</si>
  <si>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</si>
  <si>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</si>
  <si>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</si>
  <si>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</si>
  <si>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</si>
  <si>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</si>
  <si>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</si>
  <si>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</si>
  <si>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</si>
  <si>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</si>
  <si>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</si>
  <si>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</si>
  <si>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</si>
  <si>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</si>
  <si>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</si>
  <si>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</si>
  <si>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</si>
  <si>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</si>
  <si>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</si>
  <si>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</si>
  <si>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</si>
  <si>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</si>
  <si>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</si>
  <si>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</si>
  <si>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</si>
  <si>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</si>
  <si>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</si>
  <si>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</si>
  <si>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</si>
  <si>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</si>
  <si>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</si>
  <si>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</si>
  <si>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</si>
  <si>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</si>
  <si>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</si>
  <si>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</si>
  <si>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</si>
  <si>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</si>
  <si>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</si>
  <si>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</si>
  <si>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</si>
  <si>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</si>
  <si>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</si>
  <si>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</si>
  <si>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</si>
  <si>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</si>
  <si>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</si>
  <si>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</si>
  <si>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</si>
  <si>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</si>
  <si>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</si>
  <si>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</si>
  <si>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</si>
  <si>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</si>
  <si>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</si>
  <si>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</si>
  <si>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</si>
  <si>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</si>
  <si>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</si>
  <si>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</si>
  <si>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</si>
  <si>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</si>
  <si>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</si>
  <si>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</si>
  <si>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</si>
  <si>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</si>
  <si>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</si>
  <si>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</si>
  <si>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</si>
  <si>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</si>
  <si>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</si>
  <si>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</si>
  <si>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</si>
  <si>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</si>
  <si>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</si>
  <si>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</si>
  <si>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</si>
  <si>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</si>
  <si>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</si>
  <si>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</si>
  <si>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</si>
  <si>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</si>
  <si>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</si>
  <si>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</si>
  <si>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</si>
  <si>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</si>
  <si>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</si>
  <si>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</si>
  <si>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</si>
  <si>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</si>
  <si>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</si>
  <si>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</si>
  <si>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</si>
  <si>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</si>
  <si>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</si>
  <si>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</si>
  <si>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</si>
  <si>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</si>
  <si>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</si>
  <si>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</si>
  <si>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</si>
  <si>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</si>
  <si>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</si>
  <si>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</si>
  <si>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</si>
  <si>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</si>
  <si>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</si>
  <si>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</si>
  <si>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</si>
  <si>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</si>
  <si>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</si>
  <si>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</si>
  <si>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</si>
  <si>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</si>
  <si>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</si>
  <si>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</si>
  <si>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</si>
  <si>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</si>
  <si>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</si>
  <si>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</si>
  <si>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</si>
  <si>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</si>
  <si>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</si>
  <si>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</si>
  <si>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</si>
  <si>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</si>
  <si>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</si>
  <si>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</si>
  <si>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</si>
  <si>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</si>
  <si>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</si>
  <si>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</si>
  <si>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</si>
  <si>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</si>
  <si>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</si>
  <si>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</si>
  <si>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</si>
  <si>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</si>
  <si>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</si>
  <si>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</si>
  <si>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</si>
  <si>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</si>
  <si>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</si>
  <si>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</si>
  <si>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</si>
  <si>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</si>
  <si>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</si>
  <si>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</si>
  <si>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</si>
  <si>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</si>
  <si>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</si>
  <si>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</si>
  <si>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</si>
  <si>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</si>
  <si>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</si>
  <si>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</si>
  <si>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</si>
  <si>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</si>
  <si>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</si>
  <si>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</si>
  <si>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</si>
  <si>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</si>
  <si>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</si>
  <si>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</si>
  <si>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</si>
  <si>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</si>
  <si>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</si>
  <si>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</si>
  <si>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</si>
  <si>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</si>
  <si>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</si>
  <si>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</si>
  <si>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</si>
  <si>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</si>
  <si>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</si>
  <si>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</si>
  <si>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</si>
  <si>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</si>
  <si>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</si>
  <si>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</si>
  <si>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</si>
  <si>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</si>
  <si>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</si>
  <si>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</si>
  <si>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</si>
  <si>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</si>
  <si>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</si>
  <si>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</si>
  <si>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</si>
  <si>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</si>
  <si>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</si>
  <si>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</si>
  <si>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</si>
  <si>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</si>
  <si>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</si>
  <si>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</si>
  <si>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</si>
  <si>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</si>
  <si>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</si>
  <si>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</si>
  <si>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</si>
  <si>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</si>
  <si>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</si>
  <si>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</si>
  <si>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</si>
  <si>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</si>
  <si>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</si>
  <si>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</si>
  <si>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</si>
  <si>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</si>
  <si>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</si>
  <si>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</si>
  <si>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</si>
  <si>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</si>
  <si>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</si>
  <si>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</si>
  <si>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</si>
  <si>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</si>
  <si>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</si>
  <si>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</si>
  <si>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</si>
  <si>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</si>
  <si>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</si>
  <si>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</si>
  <si>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</si>
  <si>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</si>
  <si>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</si>
  <si>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</si>
  <si>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</si>
  <si>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</si>
  <si>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</si>
  <si>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</si>
  <si>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</si>
  <si>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</si>
  <si>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</si>
  <si>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</si>
  <si>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</si>
  <si>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</si>
  <si>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</si>
  <si>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</si>
  <si>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</si>
  <si>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</si>
  <si>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</si>
  <si>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</si>
  <si>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</si>
  <si>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</si>
  <si>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</si>
  <si>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</si>
  <si>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</si>
  <si>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</si>
  <si>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</si>
  <si>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</si>
  <si>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</si>
  <si>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</si>
  <si>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</si>
  <si>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</si>
  <si>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</si>
  <si>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</si>
  <si>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</si>
  <si>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</si>
  <si>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</si>
  <si>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</si>
  <si>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</si>
  <si>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</si>
  <si>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</si>
  <si>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</si>
  <si>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</si>
  <si>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</si>
  <si>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</si>
  <si>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</si>
  <si>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</si>
  <si>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</si>
  <si>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</si>
  <si>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</si>
  <si>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</si>
  <si>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</si>
  <si>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</si>
  <si>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</si>
  <si>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</si>
  <si>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</si>
  <si>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</si>
  <si>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</si>
  <si>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</si>
  <si>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</si>
  <si>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</si>
  <si>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</si>
  <si>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</si>
  <si>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</si>
  <si>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</si>
  <si>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</si>
  <si>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</si>
  <si>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</si>
  <si>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</si>
  <si>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</si>
  <si>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</si>
  <si>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</si>
  <si>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</si>
  <si>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</si>
  <si>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</si>
  <si>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</si>
  <si>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</si>
  <si>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</si>
  <si>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</si>
  <si>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</si>
  <si>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</si>
  <si>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</si>
  <si>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</si>
  <si>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</si>
  <si>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</si>
  <si>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</si>
  <si>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</si>
  <si>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</si>
  <si>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</si>
  <si>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</si>
  <si>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</si>
  <si>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</si>
  <si>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</si>
  <si>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</si>
  <si>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</si>
  <si>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</si>
  <si>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</si>
  <si>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</si>
  <si>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</si>
  <si>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</si>
  <si>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</si>
  <si>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</si>
  <si>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</si>
  <si>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</si>
  <si>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</si>
  <si>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</si>
  <si>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</si>
  <si>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</si>
  <si>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</si>
  <si>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</si>
  <si>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</si>
  <si>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</si>
  <si>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</si>
  <si>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</si>
  <si>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</si>
  <si>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</si>
  <si>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</si>
  <si>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</si>
  <si>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</si>
  <si>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</si>
  <si>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</si>
  <si>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</si>
  <si>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</si>
  <si>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</si>
  <si>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</si>
  <si>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</si>
  <si>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</si>
  <si>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</si>
  <si>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</si>
  <si>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</si>
  <si>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</si>
  <si>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</si>
  <si>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</si>
  <si>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</si>
  <si>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</si>
  <si>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</si>
  <si>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</si>
  <si>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</si>
  <si>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</si>
  <si>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</si>
  <si>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</si>
  <si>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</si>
  <si>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</si>
  <si>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</si>
  <si>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</si>
  <si>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</si>
  <si>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</si>
  <si>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</si>
  <si>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</si>
  <si>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</si>
  <si>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</si>
  <si>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</si>
  <si>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</si>
  <si>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</si>
  <si>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</si>
  <si>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</si>
  <si>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</si>
  <si>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</si>
  <si>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</si>
  <si>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</si>
  <si>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</si>
  <si>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</si>
  <si>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</si>
  <si>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</si>
  <si>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</si>
  <si>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</si>
  <si>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</si>
  <si>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</si>
  <si>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</si>
  <si>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</si>
  <si>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</si>
  <si>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</si>
  <si>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</si>
  <si>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</si>
  <si>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</si>
  <si>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</si>
  <si>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</si>
  <si>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</si>
  <si>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</si>
  <si>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</si>
  <si>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</si>
  <si>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</si>
  <si>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</si>
  <si>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</si>
  <si>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</si>
  <si>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</si>
  <si>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</si>
  <si>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</si>
  <si>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</si>
  <si>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</si>
  <si>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</si>
  <si>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</si>
  <si>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</si>
  <si>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</si>
  <si>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</si>
  <si>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</si>
  <si>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</si>
  <si>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</si>
  <si>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</si>
  <si>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</si>
  <si>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</si>
  <si>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</si>
  <si>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</si>
  <si>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</si>
  <si>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</si>
  <si>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</si>
  <si>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</si>
  <si>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</si>
  <si>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</si>
  <si>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</si>
  <si>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</si>
  <si>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</si>
  <si>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</si>
  <si>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</si>
  <si>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</si>
  <si>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</si>
  <si>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</si>
  <si>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</si>
  <si>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</si>
  <si>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</si>
  <si>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</si>
  <si>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</si>
  <si>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</si>
  <si>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</si>
  <si>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</si>
  <si>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</si>
  <si>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</si>
  <si>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</si>
  <si>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</si>
  <si>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</si>
  <si>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</si>
  <si>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</si>
  <si>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</si>
  <si>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</si>
  <si>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</si>
  <si>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</si>
  <si>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</si>
  <si>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</si>
  <si>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</si>
  <si>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</si>
  <si>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</si>
  <si>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</si>
  <si>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</si>
  <si>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</si>
  <si>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</si>
  <si>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</si>
  <si>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</si>
  <si>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</si>
  <si>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</si>
  <si>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</si>
  <si>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</si>
  <si>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</si>
  <si>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</si>
  <si>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</si>
  <si>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</si>
  <si>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</si>
  <si>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</si>
  <si>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</si>
  <si>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</si>
  <si>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</si>
  <si>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</si>
  <si>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</si>
  <si>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</si>
  <si>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</si>
  <si>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</si>
  <si>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</si>
  <si>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</si>
  <si>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</si>
  <si>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</si>
  <si>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</si>
  <si>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</si>
  <si>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</si>
  <si>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</si>
  <si>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</si>
  <si>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</si>
  <si>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</si>
  <si>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</si>
  <si>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</si>
  <si>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</si>
  <si>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</si>
  <si>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</si>
  <si>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</si>
  <si>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</si>
  <si>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</si>
  <si>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</si>
  <si>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</si>
  <si>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</si>
  <si>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</si>
  <si>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</si>
  <si>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</si>
  <si>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</si>
  <si>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</si>
  <si>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</si>
  <si>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</si>
  <si>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</si>
  <si>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</si>
  <si>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</si>
  <si>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</si>
  <si>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</si>
  <si>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</si>
  <si>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</si>
  <si>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</si>
  <si>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</si>
  <si>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</si>
  <si>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</si>
  <si>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</si>
  <si>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</si>
  <si>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</si>
  <si>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</si>
  <si>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</si>
  <si>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</si>
  <si>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</si>
  <si>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</si>
  <si>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</si>
  <si>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</si>
  <si>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</si>
  <si>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</si>
  <si>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</si>
  <si>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</si>
  <si>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</si>
  <si>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</si>
  <si>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</si>
  <si>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</si>
  <si>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</si>
  <si>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</si>
  <si>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</si>
  <si>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</si>
  <si>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</si>
  <si>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</si>
  <si>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</si>
  <si>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</si>
  <si>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</si>
  <si>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</si>
  <si>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</si>
  <si>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</si>
  <si>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</si>
  <si>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</si>
  <si>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</si>
  <si>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</si>
  <si>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</si>
  <si>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</si>
  <si>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</si>
  <si>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</si>
  <si>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</si>
  <si>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</si>
  <si>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</si>
  <si>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</si>
  <si>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</si>
  <si>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</si>
  <si>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</si>
  <si>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</si>
  <si>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</si>
  <si>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</si>
  <si>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</si>
  <si>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</si>
  <si>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</si>
  <si>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</si>
  <si>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</si>
  <si>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</si>
  <si>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</si>
  <si>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</si>
  <si>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</si>
  <si>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</si>
  <si>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</si>
  <si>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</si>
  <si>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</si>
  <si>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</si>
  <si>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</si>
  <si>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</si>
  <si>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</si>
  <si>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</si>
  <si>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</si>
  <si>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</si>
  <si>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</si>
  <si>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</si>
  <si>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</si>
  <si>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</si>
  <si>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</si>
  <si>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</si>
  <si>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</si>
  <si>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</si>
  <si>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</si>
  <si>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</si>
  <si>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</si>
  <si>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</si>
  <si>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</si>
  <si>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</si>
  <si>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</si>
  <si>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</si>
  <si>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</si>
  <si>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</si>
  <si>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</si>
  <si>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</si>
  <si>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</si>
  <si>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</si>
  <si>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</si>
  <si>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</si>
  <si>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</si>
  <si>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</si>
  <si>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</si>
  <si>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</si>
  <si>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</si>
  <si>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</si>
  <si>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</si>
  <si>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</si>
  <si>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</si>
  <si>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</si>
  <si>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</si>
  <si>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</si>
  <si>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</si>
  <si>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</si>
  <si>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</si>
  <si>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</si>
  <si>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</si>
  <si>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</si>
  <si>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</si>
  <si>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</si>
  <si>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</si>
  <si>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</si>
  <si>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</si>
  <si>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</si>
  <si>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</si>
  <si>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</si>
  <si>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</si>
  <si>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</si>
  <si>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</si>
  <si>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</si>
  <si>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</si>
  <si>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</si>
  <si>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</si>
  <si>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</si>
  <si>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</si>
  <si>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</si>
  <si>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</si>
  <si>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</si>
  <si>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</si>
  <si>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</si>
  <si>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</si>
  <si>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</si>
  <si>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</si>
  <si>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</si>
  <si>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</si>
  <si>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</si>
  <si>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</si>
  <si>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</si>
  <si>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</si>
  <si>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</si>
  <si>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</si>
  <si>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</si>
  <si>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</si>
  <si>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</si>
  <si>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</si>
  <si>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</si>
  <si>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</si>
  <si>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</si>
  <si>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</si>
  <si>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</si>
  <si>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</si>
  <si>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</si>
  <si>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</si>
  <si>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</si>
  <si>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</si>
  <si>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</si>
  <si>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</si>
  <si>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</si>
  <si>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</si>
  <si>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</si>
  <si>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</si>
  <si>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</si>
  <si>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</si>
  <si>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</si>
  <si>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</si>
  <si>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</si>
  <si>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</si>
  <si>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</si>
  <si>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</si>
  <si>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</si>
  <si>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</si>
  <si>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</si>
  <si>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</si>
  <si>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</si>
  <si>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</si>
  <si>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</si>
  <si>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</si>
  <si>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</si>
  <si>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</si>
  <si>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</si>
  <si>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</si>
  <si>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</si>
  <si>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</si>
  <si>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</si>
  <si>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</si>
  <si>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</si>
  <si>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</si>
  <si>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</si>
  <si>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</si>
  <si>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</si>
  <si>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</si>
  <si>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</si>
  <si>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</si>
  <si>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</si>
  <si>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</si>
  <si>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</si>
  <si>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</si>
  <si>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</si>
  <si>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</si>
  <si>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</si>
  <si>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</si>
  <si>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</si>
  <si>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</si>
  <si>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</si>
  <si>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</si>
  <si>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</si>
  <si>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</si>
  <si>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</si>
  <si>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</si>
  <si>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</si>
  <si>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</si>
  <si>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</si>
  <si>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</si>
  <si>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</si>
  <si>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</si>
  <si>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</si>
  <si>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</si>
  <si>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</si>
  <si>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</si>
  <si>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</si>
  <si>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</si>
  <si>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</si>
  <si>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</si>
  <si>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</si>
  <si>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</si>
  <si>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</si>
  <si>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</si>
  <si>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</si>
  <si>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</si>
  <si>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</si>
  <si>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</si>
  <si>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</si>
  <si>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</si>
  <si>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</si>
  <si>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</si>
  <si>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</si>
  <si>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</si>
  <si>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</si>
  <si>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</si>
  <si>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</si>
  <si>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</si>
  <si>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</si>
  <si>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</si>
  <si>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</si>
  <si>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</si>
  <si>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</si>
  <si>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</si>
  <si>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</si>
  <si>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</si>
  <si>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</si>
  <si>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</si>
  <si>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</si>
  <si>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</si>
  <si>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</si>
  <si>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</si>
  <si>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</si>
  <si>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</si>
  <si>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</si>
  <si>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</si>
  <si>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</si>
  <si>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</si>
  <si>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</si>
  <si>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</si>
  <si>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</si>
  <si>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</si>
  <si>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</si>
  <si>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</si>
  <si>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</si>
  <si>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</si>
  <si>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</si>
  <si>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</si>
  <si>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</si>
  <si>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</si>
  <si>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</si>
  <si>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</si>
  <si>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</si>
  <si>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</si>
  <si>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</si>
  <si>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</si>
  <si>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</si>
  <si>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</si>
  <si>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</si>
  <si>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</si>
  <si>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</si>
  <si>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</si>
  <si>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</si>
  <si>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</si>
  <si>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</si>
  <si>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</si>
  <si>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</si>
  <si>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</si>
  <si>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</si>
  <si>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</si>
  <si>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</si>
  <si>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</si>
  <si>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</si>
  <si>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</si>
  <si>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</si>
  <si>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</si>
  <si>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</si>
  <si>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</si>
  <si>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</si>
  <si>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</si>
  <si>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</si>
  <si>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</si>
  <si>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</si>
  <si>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</si>
  <si>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</si>
  <si>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</si>
  <si>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</si>
  <si>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</si>
  <si>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</si>
  <si>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</si>
  <si>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</si>
  <si>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</si>
  <si>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</si>
  <si>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</si>
  <si>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</si>
  <si>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</si>
  <si>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</si>
  <si>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</si>
  <si>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</si>
  <si>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</si>
  <si>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</si>
  <si>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</si>
  <si>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</si>
  <si>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</si>
  <si>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</si>
  <si>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</si>
  <si>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</si>
  <si>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</si>
  <si>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</si>
  <si>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</si>
  <si>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</si>
  <si>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</si>
  <si>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</si>
  <si>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</si>
  <si>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</si>
  <si>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</si>
  <si>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</si>
  <si>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</si>
  <si>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</si>
  <si>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</si>
  <si>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</si>
  <si>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</si>
  <si>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</si>
  <si>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</si>
  <si>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</si>
  <si>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</si>
  <si>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</si>
  <si>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</si>
  <si>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</si>
  <si>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</si>
  <si>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</si>
  <si>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</si>
  <si>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</si>
  <si>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</si>
  <si>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</si>
  <si>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</si>
  <si>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</si>
  <si>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</si>
  <si>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</si>
  <si>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</si>
  <si>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</si>
  <si>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</si>
  <si>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</si>
  <si>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</si>
  <si>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</si>
  <si>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</si>
  <si>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</si>
  <si>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</si>
  <si>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</si>
  <si>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</si>
  <si>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</si>
  <si>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</si>
  <si>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</si>
  <si>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</si>
  <si>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</si>
  <si>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</si>
  <si>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</si>
  <si>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</si>
  <si>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</si>
  <si>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</si>
  <si>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</si>
  <si>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</si>
  <si>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</si>
  <si>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</si>
  <si>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</si>
  <si>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</si>
  <si>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</si>
  <si>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</si>
  <si>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</si>
  <si>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</si>
  <si>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</si>
  <si>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</si>
  <si>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</si>
  <si>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</si>
  <si>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</si>
  <si>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</si>
  <si>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</si>
  <si>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</si>
  <si>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</si>
  <si>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</si>
  <si>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</si>
  <si>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</si>
  <si>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</si>
  <si>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</si>
  <si>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</si>
  <si>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</si>
  <si>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</si>
  <si>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</si>
  <si>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</si>
  <si>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</si>
  <si>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</si>
  <si>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</si>
  <si>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</si>
  <si>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</si>
  <si>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</si>
  <si>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</si>
  <si>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</si>
  <si>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</si>
  <si>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</si>
  <si>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</si>
  <si>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</si>
  <si>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</si>
  <si>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</si>
  <si>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</si>
  <si>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</si>
  <si>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</si>
  <si>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</si>
  <si>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</si>
  <si>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</si>
  <si>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</si>
  <si>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</si>
  <si>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</si>
  <si>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</si>
  <si>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</si>
  <si>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</si>
  <si>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</si>
  <si>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</si>
  <si>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</si>
  <si>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</si>
  <si>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</si>
  <si>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</si>
  <si>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</si>
  <si>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</si>
  <si>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</si>
  <si>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</si>
  <si>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</si>
  <si>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</si>
  <si>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</si>
  <si>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</si>
  <si>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</si>
  <si>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</si>
  <si>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</si>
  <si>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</si>
  <si>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</si>
  <si>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</si>
  <si>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</si>
  <si>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</si>
  <si>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</si>
  <si>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</si>
  <si>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</si>
  <si>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</si>
  <si>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</si>
  <si>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</si>
  <si>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</si>
  <si>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</si>
  <si>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</si>
  <si>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</si>
  <si>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</si>
  <si>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</si>
  <si>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</si>
  <si>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</si>
  <si>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</si>
  <si>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</si>
  <si>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</si>
  <si>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</si>
  <si>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</si>
  <si>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</si>
  <si>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</si>
  <si>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</si>
  <si>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</si>
  <si>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</si>
  <si>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</si>
  <si>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</si>
  <si>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</si>
  <si>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</si>
  <si>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</si>
  <si>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</si>
  <si>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</si>
  <si>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</si>
  <si>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</si>
  <si>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</si>
  <si>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</si>
  <si>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</si>
  <si>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</si>
  <si>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</si>
  <si>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</si>
  <si>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</si>
  <si>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</si>
  <si>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</si>
  <si>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</si>
  <si>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</si>
  <si>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</si>
  <si>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</si>
  <si>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</si>
  <si>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</si>
  <si>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</si>
  <si>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</si>
  <si>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</si>
  <si>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</si>
  <si>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</si>
  <si>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</si>
  <si>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</si>
  <si>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</si>
  <si>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</si>
  <si>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</si>
  <si>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</si>
  <si>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</si>
  <si>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</si>
  <si>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</si>
  <si>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</si>
  <si>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</si>
  <si>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</si>
  <si>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</si>
  <si>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</si>
  <si>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</si>
  <si>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</si>
  <si>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</si>
  <si>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</si>
  <si>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</si>
  <si>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</si>
  <si>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</si>
  <si>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</si>
  <si>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</si>
  <si>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</si>
  <si>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</si>
  <si>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</si>
  <si>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</si>
  <si>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</si>
  <si>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</si>
  <si>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</si>
  <si>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</si>
  <si>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</si>
  <si>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</si>
  <si>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</si>
  <si>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</si>
  <si>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</si>
  <si>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</si>
  <si>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</si>
  <si>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</si>
  <si>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</si>
  <si>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</si>
  <si>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</si>
  <si>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</si>
  <si>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</si>
  <si>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</si>
  <si>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</si>
  <si>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</si>
  <si>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</si>
  <si>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</si>
  <si>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</si>
  <si>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</si>
  <si>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</si>
  <si>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</si>
  <si>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</si>
  <si>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</si>
  <si>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</si>
  <si>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</si>
  <si>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</si>
  <si>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</si>
  <si>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</si>
  <si>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</si>
  <si>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</si>
  <si>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</si>
  <si>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</si>
  <si>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</si>
  <si>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</si>
  <si>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</si>
  <si>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</si>
  <si>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</si>
  <si>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</si>
  <si>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</si>
  <si>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</si>
  <si>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</si>
  <si>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</si>
  <si>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</si>
  <si>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</si>
  <si>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</si>
  <si>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</si>
  <si>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</si>
  <si>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</si>
  <si>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</si>
  <si>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</si>
  <si>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</si>
  <si>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</si>
  <si>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</si>
  <si>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</si>
  <si>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</si>
  <si>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</si>
  <si>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</si>
  <si>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</si>
  <si>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</si>
  <si>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</si>
  <si>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</si>
  <si>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</si>
  <si>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</si>
  <si>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</si>
  <si>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</si>
  <si>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</si>
  <si>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</si>
  <si>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</si>
  <si>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</si>
  <si>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</si>
  <si>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</si>
  <si>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</si>
  <si>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</si>
  <si>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</si>
  <si>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</si>
  <si>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</si>
  <si>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</si>
  <si>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</si>
  <si>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</si>
  <si>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</si>
  <si>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</si>
  <si>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</si>
  <si>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</si>
  <si>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</si>
  <si>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</si>
  <si>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</si>
  <si>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</si>
  <si>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</si>
  <si>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</si>
  <si>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</si>
  <si>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</si>
  <si>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</si>
  <si>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</si>
  <si>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</si>
  <si>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</si>
  <si>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</si>
  <si>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</si>
  <si>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</si>
  <si>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</si>
  <si>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</si>
  <si>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</si>
  <si>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</si>
  <si>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</si>
  <si>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</si>
  <si>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</si>
  <si>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</si>
  <si>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</si>
  <si>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</si>
  <si>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</si>
  <si>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</si>
  <si>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</si>
  <si>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</si>
  <si>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</si>
  <si>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</si>
  <si>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</si>
  <si>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</si>
  <si>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</si>
  <si>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</si>
  <si>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</si>
  <si>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</si>
  <si>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</si>
  <si>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</si>
  <si>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</si>
  <si>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</si>
  <si>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</si>
  <si>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</si>
  <si>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</si>
  <si>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</si>
  <si>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</si>
  <si>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</si>
  <si>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</si>
  <si>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</si>
  <si>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</si>
  <si>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</si>
  <si>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</si>
  <si>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</si>
  <si>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</si>
  <si>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</si>
  <si>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</si>
  <si>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</si>
  <si>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</si>
  <si>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</si>
  <si>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</si>
  <si>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</si>
  <si>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</si>
  <si>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</si>
  <si>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</si>
  <si>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</si>
  <si>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</si>
  <si>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</si>
  <si>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</si>
  <si>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</si>
  <si>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</si>
  <si>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</si>
  <si>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</si>
  <si>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</si>
  <si>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</si>
  <si>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</si>
  <si>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</si>
  <si>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</si>
  <si>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</si>
  <si>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</si>
  <si>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</si>
  <si>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</si>
  <si>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</si>
  <si>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</si>
  <si>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</si>
  <si>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</si>
  <si>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</si>
  <si>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</si>
  <si>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</si>
  <si>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</si>
  <si>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</si>
  <si>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</si>
  <si>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</si>
  <si>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</si>
  <si>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</si>
  <si>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</si>
  <si>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</si>
  <si>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</si>
  <si>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</si>
  <si>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</si>
  <si>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</si>
  <si>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</si>
  <si>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</si>
  <si>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</si>
  <si>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</si>
  <si>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</si>
  <si>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</si>
  <si>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</si>
  <si>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</si>
  <si>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</si>
  <si>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</si>
  <si>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</si>
  <si>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</si>
  <si>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</si>
  <si>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</si>
  <si>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</si>
  <si>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</si>
  <si>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</si>
  <si>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</si>
  <si>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</si>
  <si>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</si>
  <si>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</si>
  <si>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</si>
  <si>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</si>
  <si>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</si>
  <si>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</si>
  <si>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</si>
  <si>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</si>
  <si>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</si>
  <si>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</si>
  <si>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</si>
  <si>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</si>
  <si>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</si>
  <si>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</si>
  <si>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</si>
  <si>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</si>
  <si>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</si>
  <si>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</si>
  <si>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</si>
  <si>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</si>
  <si>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</si>
  <si>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</si>
  <si>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</si>
  <si>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</si>
  <si>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</si>
  <si>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</si>
  <si>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</si>
  <si>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</si>
  <si>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</si>
  <si>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</si>
  <si>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</si>
  <si>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</si>
  <si>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</si>
  <si>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</si>
  <si>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</si>
  <si>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</si>
  <si>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</si>
  <si>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</si>
  <si>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</si>
  <si>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</si>
  <si>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</si>
  <si>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</si>
  <si>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</si>
  <si>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</si>
  <si>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</si>
  <si>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</si>
  <si>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</si>
  <si>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</si>
  <si>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</si>
  <si>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</si>
  <si>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</si>
  <si>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</si>
  <si>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</si>
  <si>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</si>
  <si>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</si>
  <si>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</si>
  <si>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</si>
  <si>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</si>
  <si>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</si>
  <si>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</si>
  <si>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</si>
  <si>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</si>
  <si>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</si>
  <si>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</si>
  <si>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</si>
  <si>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</si>
  <si>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</si>
  <si>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</si>
  <si>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</si>
  <si>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</si>
  <si>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</si>
  <si>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</si>
  <si>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</si>
  <si>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</si>
  <si>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</si>
  <si>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</si>
  <si>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</si>
  <si>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</si>
  <si>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</si>
  <si>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</si>
  <si>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</si>
  <si>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</si>
  <si>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</si>
  <si>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</si>
  <si>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</si>
  <si>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</si>
  <si>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</si>
  <si>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</si>
  <si>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</si>
  <si>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</si>
  <si>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</si>
  <si>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</si>
  <si>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</si>
  <si>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</si>
  <si>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</si>
  <si>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</si>
  <si>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</si>
  <si>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</si>
  <si>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</si>
  <si>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</si>
  <si>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</si>
  <si>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</si>
  <si>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</si>
  <si>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</si>
  <si>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</si>
  <si>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</si>
  <si>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</si>
  <si>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</si>
  <si>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</si>
  <si>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</si>
  <si>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</si>
  <si>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</si>
  <si>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</si>
  <si>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</si>
  <si>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</si>
  <si>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</si>
  <si>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</si>
  <si>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</si>
  <si>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</si>
  <si>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</si>
  <si>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</si>
  <si>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</si>
  <si>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</si>
  <si>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</si>
  <si>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</si>
  <si>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</si>
  <si>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</si>
  <si>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</si>
  <si>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</si>
  <si>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</si>
  <si>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</si>
  <si>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</si>
  <si>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</si>
  <si>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</si>
  <si>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</si>
  <si>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</si>
  <si>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</si>
  <si>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</si>
  <si>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</si>
  <si>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</si>
  <si>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</si>
  <si>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</si>
  <si>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</si>
  <si>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</si>
  <si>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</si>
  <si>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</si>
  <si>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</si>
  <si>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</si>
  <si>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</si>
  <si>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</si>
  <si>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</si>
  <si>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</si>
  <si>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</si>
  <si>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</si>
  <si>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</si>
  <si>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</si>
  <si>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</si>
  <si>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</si>
  <si>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</si>
  <si>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</si>
  <si>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</si>
  <si>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</si>
  <si>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</si>
  <si>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</si>
  <si>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</si>
  <si>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</si>
  <si>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</si>
  <si>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</si>
  <si>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</si>
  <si>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</si>
  <si>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</si>
  <si>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</si>
  <si>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</si>
  <si>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</si>
  <si>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</si>
  <si>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</si>
  <si>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</si>
  <si>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</si>
  <si>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</si>
  <si>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</si>
  <si>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</si>
  <si>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</si>
  <si>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</si>
  <si>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</si>
  <si>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</si>
  <si>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</si>
  <si>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</si>
  <si>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</si>
  <si>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</si>
  <si>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</si>
  <si>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</si>
  <si>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</si>
  <si>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</si>
  <si>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</si>
  <si>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</si>
  <si>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</si>
  <si>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</si>
  <si>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</si>
  <si>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</si>
  <si>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</si>
  <si>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</si>
  <si>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</si>
  <si>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</si>
  <si>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</si>
  <si>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</si>
  <si>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</si>
  <si>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</si>
  <si>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</si>
  <si>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</si>
  <si>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</si>
  <si>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</si>
  <si>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</si>
  <si>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</si>
  <si>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</si>
  <si>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</si>
  <si>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</si>
  <si>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</si>
  <si>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</si>
  <si>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</si>
  <si>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</si>
  <si>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</si>
  <si>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</si>
  <si>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</si>
  <si>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</si>
  <si>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</si>
  <si>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</si>
  <si>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</si>
  <si>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</si>
  <si>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</si>
  <si>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</si>
  <si>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</si>
  <si>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</si>
  <si>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</si>
  <si>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</si>
  <si>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</si>
  <si>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</si>
  <si>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</si>
  <si>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</si>
  <si>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</si>
  <si>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</si>
  <si>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</si>
  <si>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</si>
  <si>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</si>
  <si>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</si>
  <si>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</si>
  <si>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</si>
  <si>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</si>
  <si>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</si>
  <si>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</si>
  <si>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</si>
  <si>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</si>
  <si>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</si>
  <si>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</si>
  <si>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</si>
  <si>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</si>
  <si>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</si>
  <si>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</si>
  <si>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</si>
  <si>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</si>
  <si>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</si>
  <si>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</si>
  <si>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</si>
  <si>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</si>
  <si>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</si>
  <si>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</si>
  <si>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</si>
  <si>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</si>
  <si>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</si>
  <si>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</si>
  <si>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</si>
  <si>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</si>
  <si>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</si>
  <si>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</si>
  <si>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</si>
  <si>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</si>
  <si>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</si>
  <si>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</si>
  <si>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</si>
  <si>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</si>
  <si>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</si>
  <si>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</si>
  <si>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</si>
  <si>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</si>
  <si>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</si>
  <si>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</si>
  <si>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</si>
  <si>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</si>
  <si>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</si>
  <si>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</si>
  <si>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</si>
  <si>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</si>
  <si>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</si>
  <si>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</si>
  <si>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</si>
  <si>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</si>
  <si>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</si>
  <si>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</si>
  <si>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</si>
  <si>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</si>
  <si>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</si>
  <si>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</si>
  <si>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</si>
  <si>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</si>
  <si>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</si>
  <si>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</si>
  <si>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</si>
  <si>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</si>
  <si>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</si>
  <si>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</si>
  <si>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</si>
  <si>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</si>
  <si>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</si>
  <si>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</si>
  <si>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</si>
  <si>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</si>
  <si>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</si>
  <si>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</si>
  <si>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</si>
  <si>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</si>
  <si>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</si>
  <si>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</si>
  <si>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</si>
  <si>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</si>
  <si>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</si>
  <si>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</si>
  <si>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</si>
  <si>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</si>
  <si>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</si>
  <si>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</si>
  <si>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</si>
  <si>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</si>
  <si>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</si>
  <si>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</si>
  <si>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</si>
  <si>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</si>
  <si>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</si>
  <si>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</si>
  <si>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</si>
  <si>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</si>
  <si>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</si>
  <si>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</si>
  <si>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</si>
  <si>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</si>
  <si>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</si>
  <si>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</si>
  <si>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</si>
  <si>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</si>
  <si>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</si>
  <si>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</si>
  <si>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</si>
  <si>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</si>
  <si>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</si>
  <si>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</si>
  <si>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</si>
  <si>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</si>
  <si>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</si>
  <si>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</si>
  <si>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</si>
  <si>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</si>
  <si>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</si>
  <si>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</si>
  <si>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</si>
  <si>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</si>
  <si>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</si>
  <si>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</si>
  <si>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</si>
  <si>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</si>
  <si>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</si>
  <si>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</si>
  <si>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</si>
  <si>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</si>
  <si>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</si>
  <si>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</si>
  <si>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</si>
  <si>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</si>
  <si>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</si>
  <si>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</si>
  <si>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</si>
  <si>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</si>
  <si>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</si>
  <si>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</si>
  <si>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</si>
  <si>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</si>
  <si>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</si>
  <si>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</si>
  <si>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</si>
  <si>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</si>
  <si>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</si>
  <si>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</si>
  <si>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</si>
  <si>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</si>
  <si>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</si>
  <si>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</si>
  <si>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</si>
  <si>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</si>
  <si>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</si>
  <si>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</si>
  <si>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</si>
  <si>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</si>
  <si>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</si>
  <si>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</si>
  <si>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</si>
  <si>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</si>
  <si>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</si>
  <si>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</si>
  <si>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</si>
  <si>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</si>
  <si>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</si>
  <si>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</si>
  <si>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</si>
  <si>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</si>
  <si>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</si>
  <si>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</si>
  <si>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</si>
  <si>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</si>
  <si>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</si>
  <si>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</si>
  <si>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</si>
  <si>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</si>
  <si>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</si>
  <si>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</si>
  <si>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</si>
  <si>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</si>
  <si>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</si>
  <si>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</si>
  <si>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</si>
  <si>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</si>
  <si>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</si>
  <si>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</si>
  <si>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</si>
  <si>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</si>
  <si>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</si>
  <si>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</si>
  <si>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</si>
  <si>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</si>
  <si>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</si>
  <si>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</si>
  <si>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</si>
  <si>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</si>
  <si>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</si>
  <si>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</si>
  <si>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</si>
  <si>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</si>
  <si>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</si>
  <si>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</si>
  <si>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</si>
  <si>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</si>
  <si>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</si>
  <si>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</si>
  <si>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</si>
  <si>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</si>
  <si>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</si>
  <si>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</si>
  <si>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</si>
  <si>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</si>
  <si>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</si>
  <si>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</si>
  <si>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</si>
  <si>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</si>
  <si>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</si>
  <si>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</si>
  <si>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</si>
  <si>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</si>
  <si>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</si>
  <si>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</si>
  <si>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</si>
  <si>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</si>
  <si>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</si>
  <si>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</si>
  <si>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</si>
  <si>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</si>
  <si>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</si>
  <si>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</si>
  <si>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</si>
  <si>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</si>
  <si>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</si>
  <si>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</si>
  <si>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</si>
  <si>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</si>
  <si>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</si>
  <si>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</si>
  <si>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</si>
  <si>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</si>
  <si>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</si>
  <si>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</si>
  <si>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</si>
  <si>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</si>
  <si>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</si>
  <si>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</si>
  <si>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</si>
  <si>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</si>
  <si>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</si>
  <si>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</si>
  <si>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</si>
  <si>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</si>
  <si>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</si>
  <si>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</si>
  <si>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</si>
  <si>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</si>
  <si>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</si>
  <si>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</si>
  <si>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</si>
  <si>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</si>
  <si>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</si>
  <si>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</si>
  <si>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</si>
  <si>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</si>
  <si>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</si>
  <si>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</si>
  <si>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</si>
  <si>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</si>
  <si>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</si>
  <si>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</si>
  <si>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</si>
  <si>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</si>
  <si>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</si>
  <si>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</si>
  <si>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</si>
  <si>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</si>
  <si>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</si>
  <si>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</si>
  <si>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</si>
  <si>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</si>
  <si>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</si>
  <si>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</si>
  <si>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</si>
  <si>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</si>
  <si>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</si>
  <si>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</si>
  <si>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</si>
  <si>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</si>
  <si>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</si>
  <si>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</si>
  <si>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</si>
  <si>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</si>
  <si>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</si>
  <si>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</si>
  <si>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</si>
  <si>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</si>
  <si>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</si>
  <si>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</si>
  <si>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</si>
  <si>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</si>
  <si>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</si>
  <si>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</si>
  <si>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</si>
  <si>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</si>
  <si>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</si>
  <si>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</si>
  <si>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</si>
  <si>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</si>
  <si>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</si>
  <si>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</si>
  <si>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</si>
  <si>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</si>
  <si>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</si>
  <si>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</si>
  <si>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</si>
  <si>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</si>
  <si>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</si>
  <si>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</si>
  <si>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</si>
  <si>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</si>
  <si>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</si>
  <si>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</si>
  <si>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</si>
  <si>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</si>
  <si>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</si>
  <si>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</si>
  <si>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</si>
  <si>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</si>
  <si>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</si>
  <si>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</si>
  <si>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</si>
  <si>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</si>
  <si>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</si>
  <si>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</si>
  <si>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</si>
  <si>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</si>
  <si>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</si>
  <si>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</si>
  <si>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</si>
  <si>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</si>
  <si>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</si>
  <si>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</si>
  <si>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</si>
  <si>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</si>
  <si>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</si>
  <si>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</si>
  <si>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</si>
  <si>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</si>
  <si>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</si>
  <si>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</si>
  <si>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</si>
  <si>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</si>
  <si>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</si>
  <si>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</si>
  <si>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</si>
  <si>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</si>
  <si>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</si>
  <si>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</si>
  <si>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</si>
  <si>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</si>
  <si>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</si>
  <si>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</si>
  <si>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</si>
  <si>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</si>
  <si>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</si>
  <si>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</si>
  <si>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</si>
  <si>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</si>
  <si>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</si>
  <si>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</si>
  <si>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</si>
  <si>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</si>
  <si>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</si>
  <si>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</si>
  <si>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</si>
  <si>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</si>
  <si>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</si>
  <si>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</si>
  <si>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</si>
  <si>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</si>
  <si>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</si>
  <si>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</si>
  <si>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</si>
  <si>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</si>
  <si>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</si>
  <si>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</si>
  <si>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</si>
  <si>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</si>
  <si>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</si>
  <si>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</si>
  <si>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</si>
  <si>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</si>
  <si>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</si>
  <si>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</si>
  <si>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</si>
  <si>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</si>
  <si>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</si>
  <si>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</si>
  <si>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</si>
  <si>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</si>
  <si>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</si>
  <si>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</si>
  <si>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</si>
  <si>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</si>
  <si>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</si>
  <si>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</si>
  <si>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</si>
  <si>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</si>
  <si>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</si>
  <si>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</si>
  <si>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</si>
  <si>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</si>
  <si>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</si>
  <si>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</si>
  <si>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</si>
  <si>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</si>
  <si>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</si>
  <si>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</si>
  <si>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</si>
  <si>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</si>
  <si>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</si>
  <si>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</si>
  <si>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</si>
  <si>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</si>
  <si>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</si>
  <si>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</si>
  <si>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</si>
  <si>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</si>
  <si>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</si>
  <si>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</si>
  <si>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</si>
  <si>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</si>
  <si>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</si>
  <si>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</si>
  <si>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</si>
  <si>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</si>
  <si>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</si>
  <si>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</si>
  <si>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</si>
  <si>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</si>
  <si>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</si>
  <si>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</si>
  <si>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</si>
  <si>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</si>
  <si>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</si>
  <si>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</si>
  <si>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</si>
  <si>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</si>
  <si>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</si>
  <si>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</si>
  <si>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</si>
  <si>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</si>
  <si>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</si>
  <si>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</si>
  <si>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</si>
  <si>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</si>
  <si>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</si>
  <si>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</si>
  <si>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</si>
  <si>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</si>
  <si>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</si>
  <si>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</si>
  <si>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</si>
  <si>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</si>
  <si>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</si>
  <si>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</si>
  <si>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</si>
  <si>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</si>
  <si>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</si>
  <si>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</si>
  <si>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</si>
  <si>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</si>
  <si>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</si>
  <si>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</si>
  <si>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</si>
  <si>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</si>
  <si>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</si>
  <si>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</si>
  <si>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</si>
  <si>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</si>
  <si>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</si>
  <si>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</si>
  <si>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</si>
  <si>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</si>
  <si>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</si>
  <si>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</si>
  <si>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</si>
  <si>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</si>
  <si>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</si>
  <si>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</si>
  <si>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</si>
  <si>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</si>
  <si>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</si>
  <si>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</si>
  <si>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</si>
  <si>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</si>
  <si>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</si>
  <si>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</si>
  <si>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</si>
  <si>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</si>
  <si>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</si>
  <si>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</si>
  <si>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</si>
  <si>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</si>
  <si>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</si>
  <si>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</si>
  <si>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</si>
  <si>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</si>
  <si>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</si>
  <si>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</si>
  <si>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</si>
  <si>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</si>
  <si>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</si>
  <si>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</si>
  <si>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</si>
  <si>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</si>
  <si>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</si>
  <si>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</si>
  <si>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</si>
  <si>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</si>
  <si>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</si>
  <si>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</si>
  <si>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</si>
  <si>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</si>
  <si>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</si>
  <si>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</si>
  <si>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</si>
  <si>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</si>
  <si>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</si>
  <si>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</si>
  <si>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</si>
  <si>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</si>
  <si>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</si>
  <si>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</si>
  <si>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</si>
  <si>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</si>
  <si>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</si>
  <si>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</si>
  <si>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</si>
  <si>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</si>
  <si>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</si>
  <si>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</si>
  <si>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</si>
  <si>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</si>
  <si>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</si>
  <si>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</si>
  <si>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</si>
  <si>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</si>
  <si>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</si>
  <si>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</si>
  <si>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</si>
  <si>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</si>
  <si>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</si>
  <si>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</si>
  <si>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</si>
  <si>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</si>
  <si>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</si>
  <si>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</si>
  <si>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</si>
  <si>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</si>
  <si>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</si>
  <si>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</si>
  <si>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</si>
  <si>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</si>
  <si>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</si>
  <si>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</si>
  <si>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</si>
  <si>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</si>
  <si>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</si>
  <si>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</si>
  <si>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</si>
  <si>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</si>
  <si>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</si>
  <si>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</si>
  <si>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</si>
  <si>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</si>
  <si>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</si>
  <si>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</si>
  <si>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</si>
  <si>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</si>
  <si>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</si>
  <si>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</si>
  <si>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</si>
  <si>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</si>
  <si>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</si>
  <si>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</si>
  <si>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</si>
  <si>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</si>
  <si>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</si>
  <si>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</si>
  <si>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</si>
  <si>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</si>
  <si>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</si>
  <si>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</si>
  <si>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</si>
  <si>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</si>
  <si>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</si>
  <si>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</si>
  <si>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</si>
  <si>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</si>
  <si>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</si>
  <si>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</si>
  <si>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</si>
  <si>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</si>
  <si>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</si>
  <si>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</si>
  <si>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</si>
  <si>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</si>
  <si>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</si>
  <si>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</si>
  <si>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</si>
  <si>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</si>
  <si>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</si>
  <si>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</si>
  <si>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</si>
  <si>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</si>
  <si>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</si>
  <si>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</si>
  <si>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</si>
  <si>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</si>
  <si>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</si>
  <si>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</si>
  <si>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</si>
  <si>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</si>
  <si>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</si>
  <si>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</si>
  <si>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</si>
  <si>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</si>
  <si>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</si>
  <si>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</si>
  <si>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</si>
  <si>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</si>
  <si>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</si>
  <si>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</si>
  <si>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</si>
  <si>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</si>
  <si>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</si>
  <si>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</si>
  <si>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</si>
  <si>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</si>
  <si>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</si>
  <si>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</si>
  <si>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</si>
  <si>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</si>
  <si>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</si>
  <si>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</si>
  <si>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</si>
  <si>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</si>
  <si>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</si>
  <si>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</si>
  <si>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</si>
  <si>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</si>
  <si>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</si>
  <si>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</si>
  <si>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</si>
  <si>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</si>
  <si>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</si>
  <si>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</si>
  <si>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</si>
  <si>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</si>
  <si>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</si>
  <si>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</si>
  <si>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</si>
  <si>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</si>
  <si>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</si>
  <si>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</si>
  <si>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</si>
  <si>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</si>
  <si>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</si>
  <si>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</si>
  <si>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</si>
  <si>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</si>
  <si>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</si>
  <si>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</si>
  <si>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</si>
  <si>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</si>
  <si>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</si>
  <si>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</si>
  <si>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</si>
  <si>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</si>
  <si>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</si>
  <si>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</si>
  <si>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</si>
  <si>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</si>
  <si>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</si>
  <si>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</si>
  <si>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</si>
  <si>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</si>
  <si>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</si>
  <si>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</si>
  <si>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</si>
  <si>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</si>
  <si>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</si>
  <si>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</si>
  <si>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</si>
  <si>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</si>
  <si>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</si>
  <si>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</si>
  <si>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</si>
  <si>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</si>
  <si>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</si>
  <si>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</si>
  <si>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</si>
  <si>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</si>
  <si>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</si>
  <si>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</si>
  <si>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</si>
  <si>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</si>
  <si>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</si>
  <si>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</si>
  <si>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</si>
  <si>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</si>
  <si>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</si>
  <si>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</si>
  <si>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</si>
  <si>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</si>
  <si>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</si>
  <si>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</si>
  <si>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</si>
  <si>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</si>
  <si>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</si>
  <si>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</si>
  <si>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</si>
  <si>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</si>
  <si>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</si>
  <si>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</si>
  <si>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</si>
  <si>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</si>
  <si>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</si>
  <si>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</si>
  <si>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</si>
  <si>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</si>
  <si>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</si>
  <si>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</si>
  <si>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</si>
  <si>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</si>
  <si>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</si>
  <si>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</si>
  <si>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</si>
  <si>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</si>
  <si>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</si>
  <si>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</si>
  <si>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</si>
  <si>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</si>
  <si>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</si>
  <si>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</si>
  <si>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</si>
  <si>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</si>
  <si>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</si>
  <si>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</si>
  <si>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</si>
  <si>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</si>
  <si>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</si>
  <si>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</si>
  <si>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</si>
  <si>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</si>
  <si>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</si>
  <si>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</si>
  <si>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</si>
  <si>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</si>
  <si>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</si>
  <si>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</si>
  <si>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</si>
  <si>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</si>
  <si>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</si>
  <si>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</si>
  <si>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</si>
  <si>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</si>
  <si>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</si>
  <si>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</si>
  <si>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</si>
  <si>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</si>
  <si>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</si>
  <si>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</si>
  <si>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</si>
  <si>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</si>
  <si>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</si>
  <si>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</si>
  <si>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</si>
  <si>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</si>
  <si>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</si>
  <si>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</si>
  <si>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</si>
  <si>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</si>
  <si>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</si>
  <si>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</si>
  <si>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</si>
  <si>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</si>
  <si>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</si>
  <si>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</si>
  <si>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</si>
  <si>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</si>
  <si>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</si>
  <si>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</si>
  <si>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</si>
  <si>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</si>
  <si>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</si>
  <si>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</si>
  <si>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</si>
  <si>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</si>
  <si>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</si>
  <si>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</si>
  <si>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</si>
  <si>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</si>
  <si>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</si>
  <si>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</si>
  <si>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</si>
  <si>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</si>
  <si>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</si>
  <si>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</si>
  <si>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</si>
  <si>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</si>
  <si>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</si>
  <si>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</si>
  <si>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</si>
  <si>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</si>
  <si>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</si>
  <si>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</si>
  <si>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</si>
  <si>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</si>
  <si>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</si>
  <si>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</si>
  <si>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</si>
  <si>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</si>
  <si>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</si>
  <si>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</si>
  <si>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</si>
  <si>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</si>
  <si>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</si>
  <si>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</si>
  <si>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</si>
  <si>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</si>
  <si>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</si>
  <si>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</si>
  <si>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</si>
  <si>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</si>
  <si>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</si>
  <si>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</si>
  <si>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</si>
  <si>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</si>
  <si>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</si>
  <si>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</si>
  <si>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</si>
  <si>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</si>
  <si>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</si>
  <si>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</si>
  <si>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</si>
  <si>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</si>
  <si>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</si>
  <si>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</si>
  <si>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</si>
  <si>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</si>
  <si>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</si>
  <si>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</si>
  <si>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</si>
  <si>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</si>
  <si>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</si>
  <si>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</si>
  <si>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</si>
  <si>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</si>
  <si>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</si>
  <si>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</si>
  <si>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</si>
  <si>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</si>
  <si>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</si>
  <si>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</si>
  <si>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</si>
  <si>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</si>
  <si>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</si>
  <si>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</si>
  <si>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</si>
  <si>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</si>
  <si>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</si>
  <si>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</si>
  <si>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</si>
  <si>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</si>
  <si>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</si>
  <si>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</si>
  <si>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</si>
  <si>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</si>
  <si>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</si>
  <si>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</si>
  <si>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</si>
  <si>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</si>
  <si>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</si>
  <si>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</si>
  <si>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</si>
  <si>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</si>
  <si>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</si>
  <si>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</si>
  <si>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</si>
  <si>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</si>
  <si>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</si>
  <si>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</si>
  <si>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</si>
  <si>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</si>
  <si>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</si>
  <si>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</si>
  <si>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</si>
  <si>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</si>
  <si>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</si>
  <si>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</si>
  <si>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</si>
  <si>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</si>
  <si>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</si>
  <si>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</si>
  <si>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</si>
  <si>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</si>
  <si>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</si>
  <si>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</si>
  <si>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</si>
  <si>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</si>
  <si>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</si>
  <si>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</si>
  <si>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</si>
  <si>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</si>
  <si>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</si>
  <si>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</si>
  <si>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</si>
  <si>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</si>
  <si>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</si>
  <si>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</si>
  <si>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</si>
  <si>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</si>
  <si>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</si>
  <si>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</si>
  <si>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</si>
  <si>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</si>
  <si>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</si>
  <si>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</si>
  <si>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</si>
  <si>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</si>
  <si>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</si>
  <si>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</si>
  <si>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</si>
  <si>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</si>
  <si>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</si>
  <si>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</si>
  <si>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</si>
  <si>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</si>
  <si>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</si>
  <si>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</si>
  <si>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</si>
  <si>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</si>
  <si>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</si>
  <si>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</si>
  <si>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</si>
  <si>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</si>
  <si>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</si>
  <si>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</si>
  <si>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</si>
  <si>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</si>
  <si>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</si>
  <si>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</si>
  <si>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</si>
  <si>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</si>
  <si>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</si>
  <si>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</si>
  <si>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</si>
  <si>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</si>
  <si>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</si>
  <si>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</si>
  <si>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</si>
  <si>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</si>
  <si>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</si>
  <si>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</si>
  <si>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</si>
  <si>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</si>
  <si>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</si>
  <si>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</si>
  <si>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</si>
  <si>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</si>
  <si>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</si>
  <si>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</si>
  <si>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</si>
  <si>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</si>
  <si>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</si>
  <si>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</si>
  <si>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</si>
  <si>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</si>
  <si>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</si>
  <si>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</si>
  <si>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</si>
  <si>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</si>
  <si>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</si>
  <si>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</si>
  <si>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</si>
  <si>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</si>
  <si>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</si>
  <si>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</si>
  <si>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</si>
  <si>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</si>
  <si>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</si>
  <si>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</si>
  <si>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</si>
  <si>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</si>
  <si>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</si>
  <si>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</si>
  <si>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</si>
  <si>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</si>
  <si>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</si>
  <si>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</si>
  <si>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</si>
  <si>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</si>
  <si>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</si>
  <si>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</si>
  <si>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</si>
  <si>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</si>
  <si>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</si>
  <si>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</si>
  <si>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</si>
  <si>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</si>
  <si>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</si>
  <si>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</si>
  <si>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</si>
  <si>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</si>
  <si>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</si>
  <si>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</si>
  <si>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</si>
  <si>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</si>
  <si>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</si>
  <si>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</si>
  <si>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</si>
  <si>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</si>
  <si>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</si>
  <si>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</si>
  <si>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</si>
  <si>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</si>
  <si>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</si>
  <si>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</si>
  <si>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</si>
  <si>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</si>
  <si>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</si>
  <si>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</si>
  <si>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</si>
  <si>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</si>
  <si>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</si>
  <si>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</si>
  <si>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</si>
  <si>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</si>
  <si>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</si>
  <si>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</si>
  <si>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</si>
  <si>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</si>
  <si>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</si>
  <si>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</si>
  <si>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</si>
  <si>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</si>
  <si>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</si>
  <si>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</si>
  <si>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</si>
  <si>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</si>
  <si>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</si>
  <si>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</si>
  <si>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</si>
  <si>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</si>
  <si>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</si>
  <si>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</si>
  <si>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</si>
  <si>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</si>
  <si>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</si>
  <si>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</si>
  <si>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</si>
  <si>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</si>
  <si>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</si>
  <si>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</si>
  <si>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</si>
  <si>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</si>
  <si>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</si>
  <si>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</si>
  <si>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</si>
  <si>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</si>
  <si>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</si>
  <si>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</si>
  <si>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</si>
  <si>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</si>
  <si>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</si>
  <si>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</si>
  <si>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</si>
  <si>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</si>
  <si>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</si>
  <si>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</si>
  <si>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</si>
  <si>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</si>
  <si>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</si>
  <si>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</si>
  <si>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</si>
  <si>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</si>
  <si>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</si>
  <si>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</si>
  <si>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</si>
  <si>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</si>
  <si>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</si>
  <si>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</si>
  <si>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</si>
  <si>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</si>
  <si>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</si>
  <si>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</si>
  <si>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</si>
  <si>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</si>
  <si>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</si>
  <si>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</si>
  <si>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</si>
  <si>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</si>
  <si>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</si>
  <si>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</si>
  <si>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</si>
  <si>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</si>
  <si>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</si>
  <si>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</si>
  <si>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</si>
  <si>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</si>
  <si>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</si>
  <si>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</si>
  <si>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</si>
  <si>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</si>
  <si>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</si>
  <si>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</si>
  <si>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</si>
  <si>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</si>
  <si>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</si>
  <si>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</si>
  <si>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</si>
  <si>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</si>
  <si>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</si>
  <si>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</si>
  <si>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</si>
  <si>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</si>
  <si>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</si>
  <si>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</si>
  <si>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</si>
  <si>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</si>
  <si>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</si>
  <si>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</si>
  <si>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</si>
  <si>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</si>
  <si>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</si>
  <si>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</si>
  <si>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</si>
  <si>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</si>
  <si>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</si>
  <si>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</si>
  <si>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</si>
  <si>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</si>
  <si>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</si>
  <si>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</si>
  <si>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</si>
  <si>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</si>
  <si>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</si>
  <si>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</si>
  <si>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</si>
  <si>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</si>
  <si>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</si>
  <si>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</si>
  <si>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</si>
  <si>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</si>
  <si>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</si>
  <si>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</si>
  <si>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</si>
  <si>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</si>
  <si>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</si>
  <si>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</si>
  <si>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</si>
  <si>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</si>
  <si>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</si>
  <si>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</si>
  <si>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</si>
  <si>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</si>
  <si>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</si>
  <si>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</si>
  <si>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</si>
  <si>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</si>
  <si>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</si>
  <si>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</si>
  <si>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</si>
  <si>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</si>
  <si>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</si>
  <si>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</si>
  <si>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</si>
  <si>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</si>
  <si>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</si>
  <si>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</si>
  <si>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</si>
  <si>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</si>
  <si>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</si>
  <si>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</si>
  <si>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</si>
  <si>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</si>
  <si>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</si>
  <si>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</si>
  <si>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</si>
  <si>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</si>
  <si>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</si>
  <si>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</si>
  <si>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</si>
  <si>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</si>
  <si>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</si>
  <si>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</si>
  <si>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</si>
  <si>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</si>
  <si>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</si>
  <si>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</si>
  <si>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</si>
  <si>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</si>
  <si>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</si>
  <si>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</si>
  <si>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</si>
  <si>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</si>
  <si>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</si>
  <si>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</si>
  <si>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</si>
  <si>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</si>
  <si>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</si>
  <si>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</si>
  <si>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</si>
  <si>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</si>
  <si>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</si>
  <si>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</si>
  <si>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</si>
  <si>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</si>
  <si>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</si>
  <si>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</si>
  <si>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</si>
  <si>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</si>
  <si>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</si>
  <si>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</si>
  <si>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</si>
  <si>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</si>
  <si>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</si>
  <si>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</si>
  <si>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</si>
  <si>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</si>
  <si>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</si>
  <si>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</si>
  <si>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</si>
  <si>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</si>
  <si>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</si>
  <si>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</si>
  <si>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</si>
  <si>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</si>
  <si>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</si>
  <si>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</si>
  <si>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</si>
  <si>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</si>
  <si>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</si>
  <si>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</si>
  <si>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</si>
  <si>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</si>
  <si>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</si>
  <si>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</si>
  <si>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</si>
  <si>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</si>
  <si>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</si>
  <si>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</si>
  <si>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</si>
  <si>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</si>
  <si>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</si>
  <si>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</si>
  <si>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</si>
  <si>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</si>
  <si>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</si>
  <si>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</si>
  <si>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</si>
  <si>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</si>
  <si>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</si>
  <si>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</si>
  <si>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</si>
  <si>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</si>
  <si>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</si>
  <si>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</si>
  <si>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</si>
  <si>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</si>
  <si>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</si>
  <si>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</si>
  <si>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</si>
  <si>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</si>
  <si>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</si>
  <si>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</si>
  <si>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</si>
  <si>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</si>
  <si>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</si>
  <si>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</si>
  <si>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</si>
  <si>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</si>
  <si>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</si>
  <si>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</si>
  <si>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</si>
  <si>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</si>
  <si>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</si>
  <si>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</si>
  <si>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</si>
  <si>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</si>
  <si>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</si>
  <si>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</si>
  <si>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</si>
  <si>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</si>
  <si>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</si>
  <si>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</si>
  <si>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</si>
  <si>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</si>
  <si>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</si>
  <si>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</si>
  <si>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</si>
  <si>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</si>
  <si>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</si>
  <si>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</si>
  <si>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</si>
  <si>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</si>
  <si>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</si>
  <si>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</si>
  <si>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</si>
  <si>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</si>
  <si>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</si>
  <si>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</si>
  <si>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</si>
  <si>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</si>
  <si>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</si>
  <si>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</si>
  <si>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</si>
  <si>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</si>
  <si>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</si>
  <si>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</si>
  <si>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</si>
  <si>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</si>
  <si>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</si>
  <si>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</si>
  <si>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</si>
  <si>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</si>
  <si>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</si>
  <si>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</si>
  <si>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</si>
  <si>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</si>
  <si>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</si>
  <si>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</si>
  <si>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</si>
  <si>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</si>
  <si>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</si>
  <si>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</si>
  <si>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</si>
  <si>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</si>
  <si>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</si>
  <si>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</si>
  <si>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</si>
  <si>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</si>
  <si>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</si>
  <si>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</si>
  <si>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</si>
  <si>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</si>
  <si>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</si>
  <si>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</si>
  <si>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</si>
  <si>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</si>
  <si>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</si>
  <si>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</si>
  <si>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</si>
  <si>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</si>
  <si>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</si>
  <si>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</si>
  <si>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</si>
  <si>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</si>
  <si>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</si>
  <si>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</si>
  <si>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</si>
  <si>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</si>
  <si>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</si>
  <si>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</si>
  <si>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</si>
  <si>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</si>
  <si>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</si>
  <si>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</si>
  <si>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</si>
  <si>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</si>
  <si>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</si>
  <si>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</si>
  <si>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</si>
  <si>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</si>
  <si>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</si>
  <si>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</si>
  <si>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</si>
  <si>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</si>
  <si>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</si>
  <si>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</si>
  <si>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</si>
  <si>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</si>
  <si>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</si>
  <si>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</si>
  <si>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</si>
  <si>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</si>
  <si>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</si>
  <si>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</si>
  <si>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</si>
  <si>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</si>
  <si>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</si>
  <si>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</si>
  <si>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</si>
  <si>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</si>
  <si>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</si>
  <si>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</si>
  <si>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</si>
  <si>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</si>
  <si>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</si>
  <si>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</si>
  <si>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</si>
  <si>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</si>
  <si>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</si>
  <si>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</si>
  <si>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</si>
  <si>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</si>
  <si>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</si>
  <si>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</si>
  <si>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</si>
  <si>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</si>
  <si>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</si>
  <si>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</si>
  <si>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</si>
  <si>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</si>
  <si>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</si>
  <si>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</si>
  <si>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</si>
  <si>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</si>
  <si>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</si>
  <si>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</si>
  <si>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</si>
  <si>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</si>
  <si>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</si>
  <si>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</si>
  <si>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</si>
  <si>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</si>
  <si>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</si>
  <si>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</si>
  <si>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</si>
  <si>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</si>
  <si>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</si>
  <si>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</si>
  <si>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</si>
  <si>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</si>
  <si>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</si>
  <si>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</si>
  <si>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</si>
  <si>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</si>
  <si>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</si>
  <si>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</si>
  <si>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</si>
  <si>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</si>
  <si>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</si>
  <si>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</si>
  <si>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</si>
  <si>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</si>
  <si>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</si>
  <si>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</si>
  <si>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</si>
  <si>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</si>
  <si>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</si>
  <si>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</si>
  <si>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</si>
  <si>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</si>
  <si>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</si>
  <si>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</si>
  <si>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</si>
  <si>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</si>
  <si>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</si>
  <si>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</si>
  <si>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</si>
  <si>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</si>
  <si>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</si>
  <si>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</si>
  <si>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</si>
  <si>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</si>
  <si>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</si>
  <si>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</si>
  <si>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</si>
  <si>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</si>
  <si>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</si>
  <si>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</si>
  <si>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</si>
  <si>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</si>
  <si>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</si>
  <si>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</si>
  <si>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</si>
  <si>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</si>
  <si>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</si>
  <si>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</si>
  <si>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</si>
  <si>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</si>
  <si>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</si>
  <si>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</si>
  <si>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</si>
  <si>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</si>
  <si>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</si>
  <si>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</si>
  <si>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</si>
  <si>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</si>
  <si>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</si>
  <si>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</si>
  <si>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</si>
  <si>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</si>
  <si>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</si>
  <si>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</si>
  <si>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</si>
  <si>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</si>
  <si>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</si>
  <si>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</si>
  <si>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</si>
  <si>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</si>
  <si>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</si>
  <si>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</si>
  <si>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</si>
  <si>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</si>
  <si>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</si>
  <si>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</si>
  <si>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</si>
  <si>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</si>
  <si>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</si>
  <si>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</si>
  <si>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</si>
  <si>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</si>
  <si>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</si>
  <si>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</si>
  <si>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</si>
  <si>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</si>
  <si>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</si>
  <si>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</si>
  <si>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</si>
  <si>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</si>
  <si>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</si>
  <si>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</si>
  <si>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</si>
  <si>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</si>
  <si>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</si>
  <si>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</si>
  <si>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</si>
  <si>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</si>
  <si>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</si>
  <si>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</si>
  <si>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</si>
  <si>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</si>
  <si>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</si>
  <si>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</si>
  <si>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</si>
  <si>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</si>
  <si>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</si>
  <si>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</si>
  <si>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</si>
  <si>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</si>
  <si>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</si>
  <si>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</si>
  <si>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</si>
  <si>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</si>
  <si>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</si>
  <si>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</si>
  <si>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</si>
  <si>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</si>
  <si>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</si>
  <si>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</si>
  <si>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</si>
  <si>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</si>
  <si>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</si>
  <si>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</si>
  <si>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</si>
  <si>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</si>
  <si>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</si>
  <si>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</si>
  <si>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</si>
  <si>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</si>
  <si>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</si>
  <si>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</si>
  <si>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</si>
  <si>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</si>
  <si>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</si>
  <si>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</si>
  <si>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</si>
  <si>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</si>
  <si>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</si>
  <si>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</si>
  <si>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</si>
  <si>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</si>
  <si>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</si>
  <si>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</si>
  <si>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</si>
  <si>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</si>
  <si>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</si>
  <si>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</si>
  <si>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</si>
  <si>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</si>
  <si>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</si>
  <si>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</si>
  <si>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</si>
  <si>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</si>
  <si>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</si>
  <si>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</si>
  <si>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</si>
  <si>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</si>
  <si>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</si>
  <si>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</si>
  <si>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</si>
  <si>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</si>
  <si>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</si>
  <si>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</si>
  <si>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</si>
  <si>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</si>
  <si>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</si>
  <si>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</si>
  <si>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</si>
  <si>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</si>
  <si>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</si>
  <si>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</si>
  <si>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</si>
  <si>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</si>
  <si>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</si>
  <si>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</si>
  <si>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</si>
  <si>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</si>
  <si>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</si>
  <si>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</si>
  <si>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</si>
  <si>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</si>
  <si>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</si>
  <si>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</si>
  <si>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</si>
  <si>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</si>
  <si>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</si>
  <si>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</si>
  <si>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</si>
  <si>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</si>
  <si>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</si>
  <si>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</si>
  <si>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</si>
  <si>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</si>
  <si>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</si>
  <si>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</si>
  <si>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</si>
  <si>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</si>
  <si>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</si>
  <si>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</si>
  <si>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</si>
  <si>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</si>
  <si>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</si>
  <si>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</si>
  <si>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</si>
  <si>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</si>
  <si>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</si>
  <si>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</si>
  <si>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</si>
  <si>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</si>
  <si>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</si>
  <si>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</si>
  <si>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</si>
  <si>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</si>
  <si>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</si>
  <si>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</si>
  <si>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</si>
  <si>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</si>
  <si>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</si>
  <si>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</si>
  <si>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</si>
  <si>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</si>
  <si>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</si>
  <si>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</si>
  <si>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</si>
  <si>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</si>
  <si>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</si>
  <si>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</si>
  <si>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</si>
  <si>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</si>
  <si>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</si>
  <si>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</si>
  <si>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</si>
  <si>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</si>
  <si>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</si>
  <si>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</si>
  <si>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</si>
  <si>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</si>
  <si>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</si>
  <si>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</si>
  <si>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</si>
  <si>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</si>
  <si>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</si>
  <si>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</si>
  <si>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</si>
  <si>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</si>
  <si>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</si>
  <si>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</si>
  <si>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</si>
  <si>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</si>
  <si>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</si>
  <si>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</si>
  <si>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</si>
  <si>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</si>
  <si>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</si>
  <si>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</si>
  <si>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</si>
  <si>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</si>
  <si>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</si>
  <si>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</si>
  <si>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</si>
  <si>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</si>
  <si>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</si>
  <si>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</si>
  <si>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</si>
  <si>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</si>
  <si>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</si>
  <si>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</si>
  <si>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</si>
  <si>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</si>
  <si>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</si>
  <si>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</si>
  <si>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</si>
  <si>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</si>
  <si>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</si>
  <si>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</si>
  <si>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</si>
  <si>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</si>
  <si>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</si>
  <si>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</si>
  <si>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</si>
  <si>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</si>
  <si>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</si>
  <si>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</si>
  <si>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</si>
  <si>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</si>
  <si>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</si>
  <si>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</si>
  <si>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</si>
  <si>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</si>
  <si>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</si>
  <si>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</si>
  <si>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</si>
  <si>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</si>
  <si>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</si>
  <si>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</si>
  <si>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</si>
  <si>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</si>
  <si>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</si>
  <si>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</si>
  <si>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</si>
  <si>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</si>
  <si>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</si>
  <si>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</si>
  <si>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</si>
  <si>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</si>
  <si>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</si>
  <si>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</si>
  <si>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</si>
  <si>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</si>
  <si>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</si>
  <si>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</si>
  <si>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</si>
  <si>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</si>
  <si>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</si>
  <si>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</si>
  <si>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</si>
  <si>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</si>
  <si>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</si>
  <si>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</si>
  <si>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</si>
  <si>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</si>
  <si>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</si>
  <si>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</si>
  <si>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</si>
  <si>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</si>
  <si>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</si>
  <si>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</si>
  <si>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</si>
  <si>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</si>
  <si>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</si>
  <si>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</si>
  <si>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</si>
  <si>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</si>
  <si>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</si>
  <si>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</si>
  <si>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</si>
  <si>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</si>
  <si>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</si>
  <si>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</si>
  <si>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</si>
  <si>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</si>
  <si>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</si>
  <si>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</si>
  <si>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</si>
  <si>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</si>
  <si>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</si>
  <si>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</si>
  <si>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</si>
  <si>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</si>
  <si>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</si>
  <si>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</si>
  <si>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</si>
  <si>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</si>
  <si>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</si>
  <si>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</si>
  <si>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</si>
  <si>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</si>
  <si>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</si>
  <si>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</si>
  <si>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</si>
  <si>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</si>
  <si>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</si>
  <si>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</si>
  <si>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</si>
  <si>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</si>
  <si>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</si>
  <si>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</si>
  <si>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</si>
  <si>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</si>
  <si>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</si>
  <si>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</si>
  <si>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</si>
  <si>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</si>
  <si>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</si>
  <si>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</si>
  <si>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</si>
  <si>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</si>
  <si>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</si>
  <si>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</si>
  <si>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</si>
  <si>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</si>
  <si>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</si>
  <si>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</si>
  <si>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</si>
  <si>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</si>
  <si>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</si>
  <si>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</si>
  <si>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</si>
  <si>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</si>
  <si>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</si>
  <si>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</si>
  <si>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</si>
  <si>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</si>
  <si>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</si>
  <si>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</si>
  <si>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</si>
  <si>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</si>
  <si>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</si>
  <si>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</si>
  <si>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</si>
  <si>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</si>
  <si>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</si>
  <si>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</si>
  <si>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</si>
  <si>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</si>
  <si>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</si>
  <si>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</si>
  <si>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</si>
  <si>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</si>
  <si>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</si>
  <si>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</si>
  <si>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</si>
  <si>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</si>
  <si>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</si>
  <si>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</si>
  <si>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</si>
  <si>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</si>
  <si>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</si>
  <si>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</si>
  <si>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</si>
  <si>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</si>
  <si>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</si>
  <si>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</si>
  <si>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</si>
  <si>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</si>
  <si>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</si>
  <si>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</si>
  <si>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</si>
  <si>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</si>
  <si>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</si>
  <si>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</si>
  <si>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</si>
  <si>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</si>
  <si>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</si>
  <si>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</si>
  <si>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</si>
  <si>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</si>
  <si>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</si>
  <si>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</si>
  <si>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</si>
  <si>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</si>
  <si>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</si>
  <si>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</si>
  <si>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</si>
  <si>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</si>
  <si>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</si>
  <si>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</si>
  <si>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</si>
  <si>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</si>
  <si>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</si>
  <si>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</si>
  <si>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</si>
  <si>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</si>
  <si>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</si>
  <si>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</si>
  <si>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</si>
  <si>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</si>
  <si>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</si>
  <si>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</si>
  <si>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</si>
  <si>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</si>
  <si>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</si>
  <si>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</si>
  <si>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</si>
  <si>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</si>
  <si>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</si>
  <si>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</si>
  <si>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</si>
  <si>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</si>
  <si>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</si>
  <si>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</si>
  <si>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</si>
  <si>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</si>
  <si>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</si>
  <si>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</si>
  <si>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</si>
  <si>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</si>
  <si>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</si>
  <si>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</si>
  <si>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</si>
  <si>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</si>
  <si>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</si>
  <si>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</si>
  <si>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</si>
  <si>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</si>
  <si>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</si>
  <si>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</si>
  <si>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</si>
  <si>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</si>
  <si>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</si>
  <si>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</si>
  <si>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</si>
  <si>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</si>
  <si>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</si>
  <si>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</si>
  <si>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</si>
  <si>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</si>
  <si>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</si>
  <si>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</si>
  <si>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</si>
  <si>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</si>
  <si>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</si>
  <si>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</si>
  <si>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</si>
  <si>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</si>
  <si>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</si>
  <si>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</si>
  <si>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</si>
  <si>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</si>
  <si>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</si>
  <si>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</si>
  <si>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</si>
  <si>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</si>
  <si>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</si>
  <si>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</si>
  <si>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</si>
  <si>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</si>
  <si>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</si>
  <si>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</si>
  <si>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</si>
  <si>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</si>
  <si>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</si>
  <si>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</si>
  <si>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</si>
  <si>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</si>
  <si>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</si>
  <si>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</si>
  <si>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</si>
  <si>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</si>
  <si>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</si>
  <si>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</si>
  <si>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</si>
  <si>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</si>
  <si>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</si>
  <si>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</si>
  <si>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</si>
  <si>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</si>
  <si>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</si>
  <si>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</si>
  <si>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</si>
  <si>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</si>
  <si>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</si>
  <si>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</si>
  <si>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</si>
  <si>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</si>
  <si>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</si>
  <si>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</si>
  <si>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</si>
  <si>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</si>
  <si>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</si>
  <si>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</si>
  <si>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</si>
  <si>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</si>
  <si>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</si>
  <si>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</si>
  <si>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</si>
  <si>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</si>
  <si>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</si>
  <si>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</si>
  <si>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</si>
  <si>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</si>
  <si>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</si>
  <si>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</si>
  <si>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</si>
  <si>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</si>
  <si>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</si>
  <si>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</si>
  <si>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</si>
  <si>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</si>
  <si>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</si>
  <si>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</si>
  <si>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</si>
  <si>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</si>
  <si>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</si>
  <si>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</si>
  <si>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</si>
  <si>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</si>
  <si>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</si>
  <si>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</si>
  <si>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</si>
  <si>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</si>
  <si>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</si>
  <si>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</si>
  <si>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</si>
  <si>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</si>
  <si>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</si>
  <si>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</si>
  <si>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</si>
  <si>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</si>
  <si>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</si>
  <si>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</si>
  <si>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</si>
  <si>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</si>
  <si>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</si>
  <si>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</si>
  <si>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</si>
  <si>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</si>
  <si>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</si>
  <si>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</si>
  <si>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</si>
  <si>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</si>
  <si>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</si>
  <si>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</si>
  <si>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</si>
  <si>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</si>
  <si>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</si>
  <si>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</si>
  <si>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</si>
  <si>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</si>
  <si>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</si>
  <si>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</si>
  <si>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</si>
  <si>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</si>
  <si>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</si>
  <si>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</si>
  <si>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</si>
  <si>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</si>
  <si>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</si>
  <si>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</si>
  <si>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</si>
  <si>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</si>
  <si>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</si>
  <si>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</si>
  <si>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</si>
  <si>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</si>
  <si>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</si>
  <si>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</si>
  <si>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</si>
  <si>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</si>
  <si>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</si>
  <si>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</si>
  <si>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</si>
  <si>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</si>
  <si>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</si>
  <si>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</si>
  <si>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</si>
  <si>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</si>
  <si>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</si>
  <si>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</si>
  <si>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</si>
  <si>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</si>
  <si>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</si>
  <si>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</si>
  <si>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</si>
  <si>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</si>
  <si>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</si>
  <si>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</si>
  <si>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</si>
  <si>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</si>
  <si>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</si>
  <si>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</si>
  <si>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</si>
  <si>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</si>
  <si>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</si>
  <si>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</si>
  <si>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</si>
  <si>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</si>
  <si>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</si>
  <si>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</si>
  <si>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</si>
  <si>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</si>
  <si>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</si>
  <si>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</si>
  <si>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</si>
  <si>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</si>
  <si>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</si>
  <si>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</si>
  <si>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</si>
  <si>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</si>
  <si>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</si>
  <si>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</si>
  <si>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</si>
  <si>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</si>
  <si>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</si>
  <si>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</si>
  <si>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</si>
  <si>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</si>
  <si>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</si>
  <si>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</si>
  <si>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</si>
  <si>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</si>
  <si>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</si>
  <si>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</si>
  <si>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</si>
  <si>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</si>
  <si>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</si>
  <si>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</si>
  <si>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</si>
  <si>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</si>
  <si>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</si>
  <si>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</si>
  <si>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</si>
  <si>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</si>
  <si>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</si>
  <si>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</si>
  <si>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</si>
  <si>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</si>
  <si>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</si>
  <si>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</si>
  <si>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</si>
  <si>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</si>
  <si>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</si>
  <si>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</si>
  <si>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</si>
  <si>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</si>
  <si>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</si>
  <si>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</si>
  <si>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</si>
  <si>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</si>
  <si>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</si>
  <si>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</si>
  <si>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</si>
  <si>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</si>
  <si>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</si>
  <si>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</si>
  <si>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</si>
  <si>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</si>
  <si>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</si>
  <si>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</si>
  <si>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</si>
  <si>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</si>
  <si>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</si>
  <si>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</si>
  <si>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</si>
  <si>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</si>
  <si>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</si>
  <si>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</si>
  <si>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</si>
  <si>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</si>
  <si>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</si>
  <si>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</si>
  <si>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</si>
  <si>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</si>
  <si>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</si>
  <si>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</si>
  <si>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</si>
  <si>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</si>
  <si>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</si>
  <si>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</si>
  <si>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</si>
  <si>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</si>
  <si>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</si>
  <si>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</si>
  <si>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</si>
  <si>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</si>
  <si>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</si>
  <si>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</si>
  <si>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</si>
  <si>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</si>
  <si>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</si>
  <si>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</si>
  <si>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</si>
  <si>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</si>
  <si>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</si>
  <si>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</si>
  <si>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</si>
  <si>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</si>
  <si>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</si>
  <si>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</si>
  <si>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</si>
  <si>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</si>
  <si>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</si>
  <si>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</si>
  <si>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</si>
  <si>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</si>
  <si>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</si>
  <si>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</si>
  <si>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</si>
  <si>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</si>
  <si>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</si>
  <si>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</si>
  <si>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</si>
  <si>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</si>
  <si>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</si>
  <si>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</si>
  <si>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</si>
  <si>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</si>
  <si>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</si>
  <si>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</si>
  <si>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</si>
  <si>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</si>
  <si>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</si>
  <si>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</si>
  <si>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</si>
  <si>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</si>
  <si>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</si>
  <si>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</si>
  <si>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</si>
  <si>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</si>
  <si>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</si>
  <si>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</si>
  <si>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</si>
  <si>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</si>
  <si>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</si>
  <si>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</si>
  <si>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</si>
  <si>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</si>
  <si>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</si>
  <si>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</si>
  <si>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</si>
  <si>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</si>
  <si>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</si>
  <si>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</si>
  <si>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</si>
  <si>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</si>
  <si>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</si>
  <si>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</si>
  <si>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</si>
  <si>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</si>
  <si>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</si>
  <si>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</si>
  <si>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</si>
  <si>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</si>
  <si>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</si>
  <si>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</si>
  <si>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</si>
  <si>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</si>
  <si>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</si>
  <si>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</si>
  <si>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</si>
  <si>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</si>
  <si>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</si>
  <si>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</si>
  <si>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</si>
  <si>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</si>
  <si>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</si>
  <si>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</si>
  <si>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</si>
  <si>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</si>
  <si>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</si>
  <si>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</si>
  <si>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</si>
  <si>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</si>
  <si>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</si>
  <si>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</si>
  <si>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</si>
  <si>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</si>
  <si>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</si>
  <si>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</si>
  <si>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</si>
  <si>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</si>
  <si>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</si>
  <si>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</si>
  <si>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</si>
  <si>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</si>
  <si>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</si>
  <si>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</si>
  <si>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</si>
  <si>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</si>
  <si>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</si>
  <si>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</si>
  <si>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</si>
  <si>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</si>
  <si>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</si>
  <si>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</si>
  <si>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</si>
  <si>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</si>
  <si>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</si>
  <si>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</si>
  <si>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</si>
  <si>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</si>
  <si>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</si>
  <si>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</si>
  <si>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</si>
  <si>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</si>
  <si>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</si>
  <si>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</si>
  <si>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</si>
  <si>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</si>
  <si>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</si>
  <si>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</si>
  <si>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</si>
  <si>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</si>
  <si>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</si>
  <si>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</si>
  <si>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</si>
  <si>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</si>
  <si>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</si>
  <si>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</si>
  <si>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</si>
  <si>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</si>
  <si>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</si>
  <si>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</si>
  <si>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</si>
  <si>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</si>
  <si>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</si>
  <si>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</si>
  <si>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</si>
  <si>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</si>
  <si>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</si>
  <si>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</si>
  <si>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</si>
  <si>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</si>
  <si>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</si>
  <si>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</si>
  <si>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</si>
  <si>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</si>
  <si>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</si>
  <si>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</si>
  <si>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</si>
  <si>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</si>
  <si>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</si>
  <si>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</si>
  <si>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</si>
  <si>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</si>
  <si>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</si>
  <si>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</si>
  <si>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</si>
  <si>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</si>
  <si>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</si>
  <si>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</si>
  <si>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</si>
  <si>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</si>
  <si>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</si>
  <si>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</si>
  <si>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</si>
  <si>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</si>
  <si>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</si>
  <si>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</si>
  <si>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</si>
  <si>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</si>
  <si>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</si>
  <si>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</si>
  <si>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</si>
  <si>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</si>
  <si>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</si>
  <si>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</si>
  <si>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</si>
  <si>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</si>
  <si>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</si>
  <si>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</si>
  <si>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</si>
  <si>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</si>
  <si>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</si>
  <si>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</si>
  <si>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</si>
  <si>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</si>
  <si>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</si>
  <si>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</si>
  <si>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</si>
  <si>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</si>
  <si>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</si>
  <si>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</si>
  <si>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</si>
  <si>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</si>
  <si>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</si>
  <si>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</si>
  <si>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</si>
  <si>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</si>
  <si>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</si>
  <si>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</si>
  <si>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</si>
  <si>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</si>
  <si>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</si>
  <si>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</si>
  <si>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</si>
  <si>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</si>
  <si>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</si>
  <si>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</si>
  <si>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</si>
  <si>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</si>
  <si>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</si>
  <si>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</si>
  <si>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</si>
  <si>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</si>
  <si>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</si>
  <si>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</si>
  <si>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</si>
  <si>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</si>
  <si>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</si>
  <si>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</si>
  <si>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</si>
  <si>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</si>
  <si>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</si>
  <si>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</si>
  <si>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</si>
  <si>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</si>
  <si>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</si>
  <si>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</si>
  <si>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</si>
  <si>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</si>
  <si>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</si>
  <si>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</si>
  <si>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</si>
  <si>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</si>
  <si>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</si>
  <si>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</si>
  <si>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</si>
  <si>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</si>
  <si>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</si>
  <si>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</si>
  <si>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</si>
  <si>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</si>
  <si>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</si>
  <si>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</si>
  <si>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</si>
  <si>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</si>
  <si>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</si>
  <si>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</si>
  <si>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</si>
  <si>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</si>
  <si>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</si>
  <si>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</si>
  <si>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</si>
  <si>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</si>
  <si>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</si>
  <si>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</si>
  <si>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</si>
  <si>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</si>
  <si>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</si>
  <si>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</si>
  <si>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</si>
  <si>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</si>
  <si>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</si>
  <si>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</si>
  <si>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</si>
  <si>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</si>
  <si>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</si>
  <si>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</si>
  <si>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</si>
  <si>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</si>
  <si>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</si>
  <si>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</si>
  <si>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</si>
  <si>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</si>
  <si>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</si>
  <si>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</si>
  <si>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</si>
  <si>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</si>
  <si>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</si>
  <si>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</si>
  <si>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</si>
  <si>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</si>
  <si>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</si>
  <si>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</si>
  <si>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</si>
  <si>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</si>
  <si>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</si>
  <si>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</si>
  <si>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</si>
  <si>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</si>
  <si>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</si>
  <si>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</si>
  <si>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</si>
  <si>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</si>
  <si>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</si>
  <si>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</si>
  <si>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</si>
  <si>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</si>
  <si>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</si>
  <si>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</si>
  <si>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</si>
  <si>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</si>
  <si>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</si>
  <si>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</si>
  <si>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</si>
  <si>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</si>
  <si>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</si>
  <si>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</si>
  <si>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</si>
  <si>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</si>
  <si>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</si>
  <si>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</si>
  <si>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</si>
  <si>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</si>
  <si>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</si>
  <si>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</si>
  <si>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</si>
  <si>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</si>
  <si>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</si>
  <si>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</si>
  <si>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</si>
  <si>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</si>
  <si>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</si>
  <si>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</si>
  <si>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</si>
  <si>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</si>
  <si>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</si>
  <si>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</si>
  <si>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</si>
  <si>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</si>
  <si>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</si>
  <si>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</si>
  <si>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</si>
  <si>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</si>
  <si>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</si>
  <si>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</si>
  <si>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</si>
  <si>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</si>
  <si>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</si>
  <si>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</si>
  <si>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</si>
  <si>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</si>
  <si>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</si>
  <si>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</si>
  <si>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</si>
  <si>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</si>
  <si>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</si>
  <si>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</si>
  <si>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</si>
  <si>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</si>
  <si>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</si>
  <si>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</si>
  <si>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</si>
  <si>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</si>
  <si>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</si>
  <si>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</si>
  <si>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</si>
  <si>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</si>
  <si>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</si>
  <si>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</si>
  <si>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</si>
  <si>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</si>
  <si>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</si>
  <si>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</si>
  <si>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</si>
  <si>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</si>
  <si>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</si>
  <si>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</si>
  <si>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</si>
  <si>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</si>
  <si>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</si>
  <si>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</si>
  <si>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</si>
  <si>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</si>
  <si>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</si>
  <si>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</si>
  <si>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</si>
  <si>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</si>
  <si>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</si>
  <si>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</si>
  <si>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</si>
  <si>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</si>
  <si>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</si>
  <si>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</si>
  <si>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</si>
  <si>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</si>
  <si>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</si>
  <si>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</si>
  <si>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</si>
  <si>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</si>
  <si>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</si>
  <si>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</si>
  <si>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</si>
  <si>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</si>
  <si>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</si>
  <si>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</si>
  <si>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</si>
  <si>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</si>
  <si>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</si>
  <si>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</si>
  <si>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</si>
  <si>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</si>
  <si>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</si>
  <si>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</si>
  <si>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</si>
  <si>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</si>
  <si>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</si>
  <si>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</si>
  <si>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</si>
  <si>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</si>
  <si>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</si>
  <si>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</si>
  <si>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</si>
  <si>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</si>
  <si>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</si>
  <si>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</si>
  <si>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</si>
  <si>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</si>
  <si>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</si>
  <si>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</si>
  <si>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</si>
  <si>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</si>
  <si>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</si>
  <si>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</si>
  <si>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</si>
  <si>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</si>
  <si>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</si>
  <si>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</si>
  <si>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</si>
  <si>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</si>
  <si>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</si>
  <si>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</si>
  <si>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</si>
  <si>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</si>
  <si>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</si>
  <si>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</si>
  <si>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</si>
  <si>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</si>
  <si>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</si>
  <si>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</si>
  <si>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</si>
  <si>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</si>
  <si>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</si>
  <si>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</si>
  <si>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</si>
  <si>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</si>
  <si>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</si>
  <si>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</si>
  <si>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</si>
  <si>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</si>
  <si>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</si>
  <si>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</si>
  <si>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</si>
  <si>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</si>
  <si>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</si>
  <si>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</si>
  <si>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</si>
  <si>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</si>
  <si>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</si>
  <si>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</si>
  <si>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</si>
  <si>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</si>
  <si>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</si>
  <si>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</si>
  <si>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</si>
  <si>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</si>
  <si>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</si>
  <si>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</si>
  <si>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</si>
  <si>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</si>
  <si>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</si>
  <si>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</si>
  <si>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</si>
  <si>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</si>
  <si>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</si>
  <si>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</si>
  <si>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</si>
  <si>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</si>
  <si>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</si>
  <si>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</si>
  <si>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</si>
  <si>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</si>
  <si>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</si>
  <si>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</si>
  <si>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</si>
  <si>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</si>
  <si>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</si>
  <si>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</si>
  <si>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</si>
  <si>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</si>
  <si>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</si>
  <si>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</si>
  <si>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</si>
  <si>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</si>
  <si>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</si>
  <si>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</si>
  <si>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</si>
  <si>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</si>
  <si>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</si>
  <si>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</si>
  <si>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</si>
  <si>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</si>
  <si>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</si>
  <si>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</si>
  <si>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</si>
  <si>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</si>
  <si>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</si>
  <si>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</si>
  <si>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</si>
  <si>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</si>
  <si>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</si>
  <si>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</si>
  <si>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</si>
  <si>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</si>
  <si>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</si>
  <si>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</si>
  <si>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</si>
  <si>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</si>
  <si>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</si>
  <si>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</si>
  <si>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</si>
  <si>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</si>
  <si>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</si>
  <si>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</si>
  <si>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</si>
  <si>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</si>
  <si>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</si>
  <si>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</si>
  <si>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</si>
  <si>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</si>
  <si>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</si>
  <si>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</si>
  <si>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</si>
  <si>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</si>
  <si>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</si>
  <si>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</si>
  <si>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</si>
  <si>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</si>
  <si>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</si>
  <si>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</si>
  <si>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</si>
  <si>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</si>
  <si>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</si>
  <si>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</si>
  <si>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</si>
  <si>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</si>
  <si>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</si>
  <si>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</si>
  <si>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</si>
  <si>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</si>
  <si>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</si>
  <si>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</si>
  <si>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</si>
  <si>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</si>
  <si>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</si>
  <si>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</si>
  <si>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</si>
  <si>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</si>
  <si>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</si>
  <si>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</si>
  <si>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</si>
  <si>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</si>
  <si>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</si>
  <si>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</si>
  <si>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</si>
  <si>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</si>
  <si>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</si>
  <si>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</si>
  <si>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</si>
  <si>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</si>
  <si>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</si>
  <si>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</si>
  <si>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</si>
  <si>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</si>
  <si>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</si>
  <si>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</si>
  <si>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</si>
  <si>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</si>
  <si>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</si>
  <si>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</si>
  <si>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</si>
  <si>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</si>
  <si>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</si>
  <si>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</si>
  <si>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</si>
  <si>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</si>
  <si>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</si>
  <si>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</si>
  <si>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</si>
  <si>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</si>
  <si>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</si>
  <si>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</si>
  <si>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</si>
  <si>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</si>
  <si>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</si>
  <si>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</si>
  <si>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</si>
  <si>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</si>
  <si>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</si>
  <si>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</si>
  <si>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</si>
  <si>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</si>
  <si>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</si>
  <si>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</si>
  <si>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</si>
  <si>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</si>
  <si>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</si>
  <si>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</si>
  <si>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</si>
  <si>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</si>
  <si>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</si>
  <si>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</si>
  <si>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</si>
  <si>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</si>
  <si>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</si>
  <si>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</si>
  <si>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</si>
  <si>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</si>
  <si>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</si>
  <si>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</si>
  <si>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</si>
  <si>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</si>
  <si>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</si>
  <si>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</si>
  <si>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</si>
  <si>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</si>
  <si>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</si>
  <si>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</si>
  <si>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</si>
  <si>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</si>
  <si>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</si>
  <si>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</si>
  <si>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</si>
  <si>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</si>
  <si>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</si>
  <si>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</si>
  <si>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</si>
  <si>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</si>
  <si>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</si>
  <si>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</si>
  <si>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</si>
  <si>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</si>
  <si>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</si>
  <si>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</si>
  <si>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</si>
  <si>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</si>
  <si>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</si>
  <si>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</si>
  <si>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</si>
  <si>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</si>
  <si>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</si>
  <si>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</si>
  <si>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</si>
  <si>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</si>
  <si>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</si>
  <si>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</si>
  <si>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</si>
  <si>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</si>
  <si>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</si>
  <si>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</si>
  <si>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</si>
  <si>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</si>
  <si>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</si>
  <si>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</si>
  <si>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</si>
  <si>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</si>
  <si>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</si>
  <si>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</si>
  <si>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</si>
  <si>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</si>
  <si>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</si>
  <si>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</si>
  <si>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</si>
  <si>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</si>
  <si>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</si>
  <si>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</si>
  <si>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</si>
  <si>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</si>
  <si>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</si>
  <si>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</si>
  <si>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</si>
  <si>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</si>
  <si>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</si>
  <si>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</si>
  <si>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</si>
  <si>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</si>
  <si>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</si>
  <si>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</si>
  <si>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</si>
  <si>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</si>
  <si>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</si>
  <si>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</si>
  <si>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</si>
  <si>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</si>
  <si>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</si>
  <si>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</si>
  <si>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</si>
  <si>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</si>
  <si>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</si>
  <si>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</si>
  <si>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</si>
  <si>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</si>
  <si>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</si>
  <si>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</si>
  <si>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</si>
  <si>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</si>
  <si>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</si>
  <si>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</si>
  <si>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</si>
  <si>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</si>
  <si>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</si>
  <si>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</si>
  <si>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</si>
  <si>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</si>
  <si>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</si>
  <si>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</si>
  <si>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</si>
  <si>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</si>
  <si>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</si>
  <si>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</si>
  <si>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</si>
  <si>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</si>
  <si>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</si>
  <si>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</si>
  <si>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</si>
  <si>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</si>
  <si>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</si>
  <si>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</si>
  <si>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</si>
  <si>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</si>
  <si>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</si>
  <si>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</si>
  <si>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</si>
  <si>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</si>
  <si>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</si>
  <si>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</si>
  <si>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</si>
  <si>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</si>
  <si>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</si>
  <si>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</si>
  <si>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</si>
  <si>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</si>
  <si>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</si>
  <si>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</si>
  <si>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</si>
  <si>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</si>
  <si>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</si>
  <si>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</si>
  <si>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</si>
  <si>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</si>
  <si>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</si>
  <si>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</si>
  <si>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</si>
  <si>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</si>
  <si>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</si>
  <si>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</si>
  <si>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</si>
  <si>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</si>
  <si>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</si>
  <si>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</si>
  <si>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</si>
  <si>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</si>
  <si>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</si>
  <si>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</si>
  <si>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</si>
  <si>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</si>
  <si>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</si>
  <si>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</si>
  <si>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</si>
  <si>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</si>
  <si>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</si>
  <si>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</si>
  <si>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</si>
  <si>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</si>
  <si>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</si>
  <si>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</si>
  <si>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</si>
  <si>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</si>
  <si>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</si>
  <si>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</si>
  <si>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</si>
  <si>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</si>
  <si>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</si>
  <si>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</si>
  <si>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</si>
  <si>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</si>
  <si>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</si>
  <si>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</si>
  <si>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</si>
  <si>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</si>
  <si>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</si>
  <si>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</si>
  <si>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</si>
  <si>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</si>
  <si>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</si>
  <si>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</si>
  <si>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</si>
  <si>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</si>
  <si>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</si>
  <si>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</si>
  <si>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</si>
  <si>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</si>
  <si>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</si>
  <si>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</si>
  <si>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</si>
  <si>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</si>
  <si>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</si>
  <si>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</si>
  <si>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</si>
  <si>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</si>
  <si>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</si>
  <si>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</si>
  <si>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</si>
  <si>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</si>
  <si>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</si>
  <si>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</si>
  <si>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</si>
  <si>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</si>
  <si>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</si>
  <si>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</si>
  <si>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</si>
  <si>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</si>
  <si>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</si>
  <si>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</si>
  <si>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</si>
  <si>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</si>
  <si>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</si>
  <si>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</si>
  <si>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</si>
  <si>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</si>
  <si>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</si>
  <si>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</si>
  <si>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</si>
  <si>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</si>
  <si>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</si>
  <si>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</si>
  <si>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</si>
  <si>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</si>
  <si>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</si>
  <si>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</si>
  <si>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</si>
  <si>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</si>
  <si>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</si>
  <si>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</si>
  <si>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</si>
  <si>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</si>
  <si>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</si>
  <si>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</si>
  <si>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</si>
  <si>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</si>
  <si>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</si>
  <si>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</si>
  <si>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</si>
  <si>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</si>
  <si>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</si>
  <si>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</si>
  <si>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</si>
  <si>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</si>
  <si>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</si>
  <si>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</si>
  <si>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</si>
  <si>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</si>
  <si>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</si>
  <si>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</si>
  <si>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</si>
  <si>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</si>
  <si>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</si>
  <si>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</si>
  <si>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</si>
  <si>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</si>
  <si>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</si>
  <si>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</si>
  <si>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</si>
  <si>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</si>
  <si>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</si>
  <si>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</si>
  <si>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</si>
  <si>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</si>
  <si>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</si>
  <si>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</si>
  <si>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</si>
  <si>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</si>
  <si>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</si>
  <si>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</si>
  <si>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</si>
  <si>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</si>
  <si>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</si>
  <si>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</si>
  <si>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</si>
  <si>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</si>
  <si>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</si>
  <si>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</si>
  <si>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</si>
  <si>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</si>
  <si>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</si>
  <si>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</si>
  <si>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</si>
  <si>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</si>
  <si>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</si>
  <si>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</si>
  <si>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</si>
  <si>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</si>
  <si>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</si>
  <si>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</si>
  <si>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</si>
  <si>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</si>
  <si>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</si>
  <si>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</si>
  <si>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</si>
  <si>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</si>
  <si>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</si>
  <si>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</si>
  <si>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</si>
  <si>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</si>
  <si>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</si>
  <si>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</si>
  <si>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</si>
  <si>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</si>
  <si>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</si>
  <si>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</si>
  <si>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</si>
  <si>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</si>
  <si>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</si>
  <si>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</si>
  <si>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</si>
  <si>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</si>
  <si>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</si>
  <si>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</si>
  <si>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</si>
  <si>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</si>
  <si>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</si>
  <si>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</si>
  <si>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</si>
  <si>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</si>
  <si>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</si>
  <si>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</si>
  <si>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</si>
  <si>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</si>
  <si>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</si>
  <si>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</si>
  <si>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</si>
  <si>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</si>
  <si>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</si>
  <si>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</si>
  <si>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</si>
  <si>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</si>
  <si>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</si>
  <si>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</si>
  <si>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</si>
  <si>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</si>
  <si>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</si>
  <si>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</si>
  <si>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</si>
  <si>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</si>
  <si>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</si>
  <si>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</si>
  <si>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</si>
  <si>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</si>
  <si>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</si>
  <si>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</si>
  <si>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</si>
  <si>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</si>
  <si>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</si>
  <si>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</si>
  <si>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</si>
  <si>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</si>
  <si>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</si>
  <si>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</si>
  <si>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</si>
  <si>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</si>
  <si>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</si>
  <si>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</si>
  <si>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</si>
  <si>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</si>
  <si>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</si>
  <si>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</si>
  <si>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</si>
  <si>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</si>
  <si>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</si>
  <si>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</si>
  <si>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</si>
  <si>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</si>
  <si>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</si>
  <si>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</si>
  <si>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</si>
  <si>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</si>
  <si>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</si>
  <si>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</si>
  <si>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</si>
  <si>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</si>
  <si>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</si>
  <si>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</si>
  <si>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</si>
  <si>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</si>
  <si>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</si>
  <si>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</si>
  <si>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</si>
  <si>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</si>
  <si>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</si>
  <si>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</si>
  <si>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</si>
  <si>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</si>
  <si>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</si>
  <si>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</si>
  <si>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</si>
  <si>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</si>
  <si>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</si>
  <si>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</si>
  <si>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</si>
  <si>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</si>
  <si>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</si>
  <si>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</si>
  <si>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</si>
  <si>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</si>
  <si>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</si>
  <si>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</si>
  <si>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</si>
  <si>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</si>
  <si>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</si>
  <si>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</si>
  <si>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</si>
  <si>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</si>
  <si>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</si>
  <si>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</si>
  <si>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</si>
  <si>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</si>
  <si>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</si>
  <si>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</si>
  <si>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</si>
  <si>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</si>
  <si>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</si>
  <si>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</si>
  <si>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</si>
  <si>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</si>
  <si>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</si>
  <si>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</si>
  <si>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</si>
  <si>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</si>
  <si>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</si>
  <si>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</si>
  <si>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</si>
  <si>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</si>
  <si>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</si>
  <si>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</si>
  <si>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</si>
  <si>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</si>
  <si>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</si>
  <si>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</si>
  <si>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</si>
  <si>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</si>
  <si>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</si>
  <si>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</si>
  <si>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</si>
  <si>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</si>
  <si>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</si>
  <si>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</si>
  <si>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</si>
  <si>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</si>
  <si>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</si>
  <si>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</si>
  <si>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</si>
  <si>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</si>
  <si>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</si>
  <si>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</si>
  <si>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</si>
  <si>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</si>
  <si>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</si>
  <si>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</si>
  <si>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</si>
  <si>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</si>
  <si>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</si>
  <si>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</si>
  <si>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</si>
  <si>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</si>
  <si>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</si>
  <si>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</si>
  <si>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</si>
  <si>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</si>
  <si>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</si>
  <si>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</si>
  <si>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</si>
  <si>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</si>
  <si>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</si>
  <si>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</si>
  <si>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</si>
  <si>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</si>
  <si>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</si>
  <si>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</si>
  <si>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</si>
  <si>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</si>
  <si>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</si>
  <si>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</si>
  <si>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</si>
  <si>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</si>
  <si>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</si>
  <si>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</si>
  <si>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</si>
  <si>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</si>
  <si>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</si>
  <si>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</si>
  <si>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</si>
  <si>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</si>
  <si>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</si>
  <si>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</si>
  <si>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</si>
  <si>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</si>
  <si>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</si>
  <si>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</si>
  <si>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</si>
  <si>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</si>
  <si>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</si>
  <si>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</si>
  <si>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</si>
  <si>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</si>
  <si>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</si>
  <si>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</si>
  <si>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</si>
  <si>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</si>
  <si>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</si>
  <si>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</si>
  <si>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</si>
  <si>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</si>
  <si>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</si>
  <si>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</si>
  <si>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</si>
  <si>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</si>
  <si>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</si>
  <si>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</si>
  <si>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</si>
  <si>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</si>
  <si>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</si>
  <si>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</si>
  <si>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</si>
  <si>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</si>
  <si>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</si>
  <si>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</si>
  <si>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</si>
  <si>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</si>
  <si>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</si>
  <si>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</si>
  <si>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</si>
  <si>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</si>
  <si>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</si>
  <si>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</si>
  <si>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</si>
  <si>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</si>
  <si>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</si>
  <si>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</si>
  <si>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</si>
  <si>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</si>
  <si>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</si>
  <si>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</si>
  <si>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</si>
  <si>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</si>
  <si>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</si>
  <si>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</si>
  <si>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</si>
  <si>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</si>
  <si>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</si>
  <si>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</si>
  <si>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</si>
  <si>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</si>
  <si>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</si>
  <si>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</si>
  <si>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</si>
  <si>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</si>
  <si>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</si>
  <si>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</si>
  <si>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</si>
  <si>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</si>
  <si>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</si>
  <si>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</si>
  <si>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</si>
  <si>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</si>
  <si>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</si>
  <si>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</si>
  <si>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</si>
  <si>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</si>
  <si>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</si>
  <si>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</si>
  <si>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</si>
  <si>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</si>
  <si>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</si>
  <si>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</si>
  <si>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</si>
  <si>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</si>
  <si>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</si>
  <si>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</si>
  <si>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</si>
  <si>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</si>
  <si>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</si>
  <si>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</si>
  <si>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</si>
  <si>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</si>
  <si>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</si>
  <si>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</si>
  <si>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</si>
  <si>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</si>
  <si>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</si>
  <si>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</si>
  <si>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</si>
  <si>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</si>
  <si>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</si>
  <si>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</si>
  <si>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</si>
  <si>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</si>
  <si>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</si>
  <si>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</si>
  <si>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</si>
  <si>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</si>
  <si>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</si>
  <si>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</si>
  <si>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</si>
  <si>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</si>
  <si>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</si>
  <si>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</si>
  <si>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</si>
  <si>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</si>
  <si>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</si>
  <si>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</si>
  <si>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</si>
  <si>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</si>
  <si>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</si>
  <si>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</si>
  <si>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</si>
  <si>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</si>
  <si>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</si>
  <si>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</si>
  <si>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</si>
  <si>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</si>
  <si>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</si>
  <si>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</si>
  <si>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</si>
  <si>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</si>
  <si>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</si>
  <si>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</si>
  <si>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</si>
  <si>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</si>
  <si>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</si>
  <si>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</si>
  <si>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</si>
  <si>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</si>
  <si>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</si>
  <si>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</si>
  <si>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</si>
  <si>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</si>
  <si>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</si>
  <si>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</si>
  <si>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</si>
  <si>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</si>
  <si>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</si>
  <si>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</si>
  <si>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</si>
  <si>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</si>
  <si>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</si>
  <si>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</si>
  <si>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</si>
  <si>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</si>
  <si>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</si>
  <si>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</si>
  <si>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</si>
  <si>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</si>
  <si>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</si>
  <si>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</si>
  <si>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</si>
  <si>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</si>
  <si>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</si>
  <si>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</si>
  <si>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</si>
  <si>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</si>
  <si>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</si>
  <si>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</si>
  <si>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</si>
  <si>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</si>
  <si>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</si>
  <si>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</si>
  <si>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</si>
  <si>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</si>
  <si>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</si>
  <si>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</si>
  <si>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</si>
  <si>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</si>
  <si>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</si>
  <si>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</si>
  <si>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</si>
  <si>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</si>
  <si>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</si>
  <si>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</si>
  <si>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</si>
  <si>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</si>
  <si>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</si>
  <si>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</si>
  <si>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</si>
  <si>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</si>
  <si>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</si>
  <si>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</si>
  <si>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</si>
  <si>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</si>
  <si>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</si>
  <si>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</si>
  <si>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</si>
  <si>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</si>
  <si>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</si>
  <si>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</si>
  <si>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</si>
  <si>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</si>
  <si>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</si>
  <si>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</si>
  <si>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</si>
  <si>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</si>
  <si>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</si>
  <si>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</si>
  <si>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</si>
  <si>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</si>
  <si>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</si>
  <si>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</si>
  <si>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</si>
  <si>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</si>
  <si>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</si>
  <si>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</si>
  <si>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</si>
  <si>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</si>
  <si>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</si>
  <si>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</si>
  <si>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</si>
  <si>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</si>
  <si>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</si>
  <si>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</si>
  <si>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</si>
  <si>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</si>
  <si>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</si>
  <si>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</si>
  <si>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</si>
  <si>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</si>
  <si>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</si>
  <si>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</si>
  <si>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</si>
  <si>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</si>
  <si>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</si>
  <si>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</si>
  <si>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</si>
  <si>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</si>
  <si>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</si>
  <si>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</si>
  <si>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</si>
  <si>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</si>
  <si>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</si>
  <si>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</si>
  <si>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</si>
  <si>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</si>
  <si>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</si>
  <si>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</si>
  <si>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</si>
  <si>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</si>
  <si>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</si>
  <si>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</si>
  <si>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</si>
  <si>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</si>
  <si>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</si>
  <si>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</si>
  <si>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</si>
  <si>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</si>
  <si>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</si>
  <si>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</si>
  <si>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</si>
  <si>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</si>
  <si>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</si>
  <si>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</si>
  <si>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</si>
  <si>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</si>
  <si>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</si>
  <si>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</si>
  <si>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</si>
  <si>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</si>
  <si>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</si>
  <si>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</si>
  <si>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</si>
  <si>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</si>
  <si>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</si>
  <si>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</si>
  <si>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</si>
  <si>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</si>
  <si>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</si>
  <si>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</si>
  <si>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</si>
  <si>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</si>
  <si>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</si>
  <si>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</si>
  <si>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</si>
  <si>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</si>
  <si>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</si>
  <si>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</si>
  <si>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</si>
  <si>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</si>
  <si>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</si>
  <si>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</si>
  <si>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</si>
  <si>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</si>
  <si>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</si>
  <si>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</si>
  <si>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</si>
  <si>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</si>
  <si>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</si>
  <si>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</si>
  <si>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</si>
  <si>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</si>
  <si>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</si>
  <si>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</si>
  <si>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</si>
  <si>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</si>
  <si>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</si>
  <si>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</si>
  <si>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</si>
  <si>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</si>
  <si>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</si>
  <si>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</si>
  <si>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</si>
  <si>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</si>
  <si>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</si>
  <si>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</si>
  <si>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</si>
  <si>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</si>
  <si>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</si>
  <si>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</si>
  <si>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</si>
  <si>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</si>
  <si>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</si>
  <si>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</si>
  <si>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</si>
  <si>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</si>
  <si>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</si>
  <si>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</si>
  <si>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</si>
  <si>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</si>
  <si>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</si>
  <si>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</si>
  <si>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</si>
  <si>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</si>
  <si>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</si>
  <si>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</si>
  <si>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</si>
  <si>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</si>
  <si>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</si>
  <si>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</si>
  <si>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</si>
  <si>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</si>
  <si>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</si>
  <si>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</si>
  <si>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</si>
  <si>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</si>
  <si>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</si>
  <si>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</si>
  <si>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</si>
  <si>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</si>
  <si>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</si>
  <si>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</si>
  <si>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</si>
  <si>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</si>
  <si>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</si>
  <si>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</si>
  <si>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</si>
  <si>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</si>
  <si>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</si>
  <si>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</si>
  <si>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</si>
  <si>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</si>
  <si>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</si>
  <si>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</si>
  <si>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</si>
  <si>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</si>
  <si>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</si>
  <si>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</si>
  <si>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</si>
  <si>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</si>
  <si>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</si>
  <si>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</si>
  <si>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</si>
  <si>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</si>
  <si>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</si>
  <si>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</si>
  <si>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</si>
  <si>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</si>
  <si>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</si>
  <si>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</si>
  <si>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</si>
  <si>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</si>
  <si>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</si>
  <si>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</si>
  <si>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</si>
  <si>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</si>
  <si>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</si>
  <si>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</si>
  <si>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</si>
  <si>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</si>
  <si>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</si>
  <si>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</si>
  <si>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</si>
  <si>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</si>
  <si>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</si>
  <si>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</si>
  <si>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</si>
  <si>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</si>
  <si>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</si>
  <si>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</si>
  <si>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</si>
  <si>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</si>
  <si>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</si>
  <si>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</si>
  <si>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</si>
  <si>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</si>
  <si>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</si>
  <si>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</si>
  <si>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</si>
  <si>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</si>
  <si>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</si>
  <si>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</si>
  <si>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</si>
  <si>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</si>
  <si>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</si>
  <si>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</si>
  <si>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</si>
  <si>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</si>
  <si>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</si>
  <si>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</si>
  <si>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</si>
  <si>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</si>
  <si>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</si>
  <si>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</si>
  <si>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</si>
  <si>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</si>
  <si>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</si>
  <si>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</si>
  <si>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</si>
  <si>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</si>
  <si>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</si>
  <si>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</si>
  <si>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</si>
  <si>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</si>
  <si>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</si>
  <si>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</si>
  <si>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</si>
  <si>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</si>
  <si>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</si>
  <si>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</si>
  <si>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</si>
  <si>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</si>
  <si>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</si>
  <si>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</si>
  <si>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</si>
  <si>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</si>
  <si>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</si>
  <si>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</si>
  <si>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</si>
  <si>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</si>
  <si>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</si>
  <si>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</si>
  <si>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</si>
  <si>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</si>
  <si>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</si>
  <si>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</si>
  <si>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</si>
  <si>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</si>
  <si>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</si>
  <si>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</si>
  <si>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</si>
  <si>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</si>
  <si>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</si>
  <si>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</si>
  <si>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</si>
  <si>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</si>
  <si>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</si>
  <si>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</si>
  <si>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</si>
  <si>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</si>
  <si>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</si>
  <si>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</si>
  <si>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</si>
  <si>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</si>
  <si>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</si>
  <si>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</si>
  <si>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</si>
  <si>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</si>
  <si>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</si>
  <si>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</si>
  <si>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</si>
  <si>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</si>
  <si>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</si>
  <si>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</si>
  <si>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</si>
  <si>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</si>
  <si>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</si>
  <si>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</si>
  <si>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</si>
  <si>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</si>
  <si>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</si>
  <si>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</si>
  <si>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</si>
  <si>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</si>
  <si>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</si>
  <si>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</si>
  <si>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</si>
  <si>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</si>
  <si>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</si>
  <si>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</si>
  <si>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</si>
  <si>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</si>
  <si>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</si>
  <si>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</si>
  <si>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</si>
  <si>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</si>
  <si>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</si>
  <si>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</si>
  <si>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</si>
  <si>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</si>
  <si>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</si>
  <si>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</si>
  <si>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</si>
  <si>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</si>
  <si>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</si>
  <si>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</si>
  <si>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</si>
  <si>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</si>
  <si>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</si>
  <si>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</si>
  <si>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</si>
  <si>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</si>
  <si>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</si>
  <si>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</si>
  <si>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</si>
  <si>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</si>
  <si>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</si>
  <si>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</si>
  <si>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</si>
  <si>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</si>
  <si>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</si>
  <si>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</si>
  <si>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</si>
  <si>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</si>
  <si>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</si>
  <si>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</si>
  <si>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</si>
  <si>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</si>
  <si>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</si>
  <si>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</si>
  <si>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</si>
  <si>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</si>
  <si>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</si>
  <si>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</si>
  <si>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</si>
  <si>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</si>
  <si>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</si>
  <si>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</si>
  <si>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</si>
  <si>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</si>
  <si>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</si>
  <si>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</si>
  <si>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</si>
  <si>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</si>
  <si>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</si>
  <si>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</si>
  <si>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</si>
  <si>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</si>
  <si>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</si>
  <si>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</si>
  <si>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</si>
  <si>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</si>
  <si>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</si>
  <si>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</si>
  <si>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</si>
  <si>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</si>
  <si>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</si>
  <si>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</si>
  <si>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</si>
  <si>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</si>
  <si>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</si>
  <si>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</si>
  <si>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</si>
  <si>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</si>
  <si>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</si>
  <si>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</si>
  <si>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</si>
  <si>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</si>
  <si>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</si>
  <si>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</si>
  <si>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</si>
  <si>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</si>
  <si>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</si>
  <si>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</si>
  <si>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</si>
  <si>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</si>
  <si>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</si>
  <si>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</si>
  <si>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</si>
  <si>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</si>
  <si>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</si>
  <si>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</si>
  <si>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</si>
  <si>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</si>
  <si>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</si>
  <si>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</si>
  <si>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</si>
  <si>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</si>
  <si>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</si>
  <si>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</si>
  <si>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</si>
  <si>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</si>
  <si>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</si>
  <si>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</si>
  <si>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</si>
  <si>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</si>
  <si>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</si>
  <si>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</si>
  <si>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</si>
  <si>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</si>
  <si>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</si>
  <si>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</si>
  <si>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</si>
  <si>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</si>
  <si>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</si>
  <si>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</si>
  <si>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</si>
  <si>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</si>
  <si>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</si>
  <si>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</si>
  <si>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</si>
  <si>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</si>
  <si>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</si>
  <si>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</si>
  <si>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</si>
  <si>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</si>
  <si>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</si>
  <si>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</si>
  <si>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</si>
  <si>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</si>
  <si>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</si>
  <si>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</si>
  <si>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</si>
  <si>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</si>
  <si>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</si>
  <si>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</si>
  <si>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</si>
  <si>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</si>
  <si>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</si>
  <si>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</si>
  <si>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</si>
  <si>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</si>
  <si>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</si>
  <si>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</si>
  <si>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</si>
  <si>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</si>
  <si>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</si>
  <si>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</si>
  <si>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</si>
  <si>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</si>
  <si>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</si>
  <si>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</si>
  <si>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</si>
  <si>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</si>
  <si>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</si>
  <si>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</si>
  <si>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</si>
  <si>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</si>
  <si>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</si>
  <si>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</si>
  <si>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</si>
  <si>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</si>
  <si>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</si>
  <si>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</si>
  <si>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</si>
  <si>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</si>
  <si>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</si>
  <si>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</si>
  <si>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</si>
  <si>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</si>
  <si>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</si>
  <si>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</si>
  <si>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</si>
  <si>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</si>
  <si>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</si>
  <si>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</si>
  <si>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</si>
  <si>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</si>
  <si>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</si>
  <si>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</si>
  <si>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</si>
  <si>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</si>
  <si>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</si>
  <si>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</si>
  <si>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</si>
  <si>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</si>
  <si>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</si>
  <si>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</si>
  <si>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</si>
  <si>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</si>
  <si>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</si>
  <si>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</si>
  <si>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</si>
  <si>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</si>
  <si>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</si>
  <si>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</si>
  <si>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</si>
  <si>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</si>
  <si>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</si>
  <si>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</si>
  <si>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</si>
  <si>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</si>
  <si>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</si>
  <si>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</si>
  <si>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</si>
  <si>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</si>
  <si>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</si>
  <si>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</si>
  <si>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</si>
  <si>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</si>
  <si>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</si>
  <si>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</si>
  <si>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</si>
  <si>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</si>
  <si>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</si>
  <si>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</si>
  <si>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</si>
  <si>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</si>
  <si>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</si>
  <si>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</si>
  <si>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</si>
  <si>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</si>
  <si>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</si>
  <si>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</si>
  <si>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</si>
  <si>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</si>
  <si>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</si>
  <si>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</si>
  <si>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</si>
  <si>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</si>
  <si>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</si>
  <si>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</si>
  <si>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</si>
  <si>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</si>
  <si>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</si>
  <si>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</si>
  <si>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</si>
  <si>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</si>
  <si>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</si>
  <si>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</si>
  <si>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</si>
  <si>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</si>
  <si>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</si>
  <si>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</si>
  <si>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</si>
  <si>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</si>
  <si>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</si>
  <si>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</si>
  <si>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</si>
  <si>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</si>
  <si>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</si>
  <si>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</si>
  <si>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</si>
  <si>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</si>
  <si>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</si>
  <si>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</si>
  <si>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</si>
  <si>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</si>
  <si>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</si>
  <si>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</si>
  <si>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</si>
  <si>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</si>
  <si>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</si>
  <si>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</si>
  <si>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</si>
  <si>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</si>
  <si>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</si>
  <si>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</si>
  <si>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</si>
  <si>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</si>
  <si>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</si>
  <si>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</si>
  <si>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</si>
  <si>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</si>
  <si>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</si>
  <si>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</si>
  <si>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</si>
  <si>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</si>
  <si>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</si>
  <si>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</si>
  <si>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</si>
  <si>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</si>
  <si>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</si>
  <si>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</si>
  <si>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</si>
  <si>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</si>
  <si>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</si>
  <si>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</si>
  <si>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</si>
  <si>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</si>
  <si>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</si>
  <si>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</si>
  <si>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</si>
  <si>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</si>
  <si>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</si>
  <si>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</si>
  <si>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</si>
  <si>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</si>
  <si>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</si>
  <si>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</si>
  <si>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</si>
  <si>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</si>
  <si>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</si>
  <si>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</si>
  <si>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</si>
  <si>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</si>
  <si>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</si>
  <si>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</si>
  <si>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</si>
  <si>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</si>
  <si>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</si>
  <si>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</si>
  <si>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</si>
  <si>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</si>
  <si>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</si>
  <si>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</si>
  <si>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</si>
  <si>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</si>
  <si>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</si>
  <si>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</si>
  <si>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</si>
  <si>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</si>
  <si>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</si>
  <si>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</si>
  <si>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</si>
  <si>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</si>
  <si>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</si>
  <si>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</si>
  <si>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</si>
  <si>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</si>
  <si>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</si>
  <si>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</si>
  <si>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</si>
  <si>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</si>
  <si>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</si>
  <si>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</si>
  <si>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</si>
  <si>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</si>
  <si>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</si>
  <si>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</si>
  <si>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</si>
  <si>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</si>
  <si>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</si>
  <si>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</si>
  <si>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</si>
  <si>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</si>
  <si>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</si>
  <si>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</si>
  <si>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</si>
  <si>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</si>
  <si>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</si>
  <si>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</si>
  <si>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</si>
  <si>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</si>
  <si>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</si>
  <si>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</si>
  <si>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</si>
  <si>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</si>
  <si>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</si>
  <si>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</si>
  <si>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</si>
  <si>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</si>
  <si>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</si>
  <si>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</si>
  <si>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</si>
  <si>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</si>
  <si>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</si>
  <si>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</si>
  <si>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</si>
  <si>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</si>
  <si>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</si>
  <si>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</si>
  <si>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</si>
  <si>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</si>
  <si>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</si>
  <si>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</si>
  <si>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</si>
  <si>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</si>
  <si>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</si>
  <si>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</si>
  <si>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</si>
  <si>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</si>
  <si>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</si>
  <si>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</si>
  <si>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</si>
  <si>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</si>
  <si>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</si>
  <si>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</si>
  <si>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</si>
  <si>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</si>
  <si>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</si>
  <si>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</si>
  <si>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</si>
  <si>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</si>
  <si>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</si>
  <si>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</si>
  <si>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</si>
  <si>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</si>
  <si>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</si>
  <si>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</si>
  <si>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</si>
  <si>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</si>
  <si>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</si>
  <si>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</si>
  <si>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</si>
  <si>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</si>
  <si>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</si>
  <si>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</si>
  <si>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</si>
  <si>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</si>
  <si>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</si>
  <si>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</si>
  <si>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</si>
  <si>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</si>
  <si>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</si>
  <si>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</si>
  <si>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</si>
  <si>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</si>
  <si>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</si>
  <si>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</si>
  <si>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</si>
  <si>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</si>
  <si>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</si>
  <si>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</si>
  <si>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</si>
  <si>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</si>
  <si>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</si>
  <si>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</si>
  <si>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</si>
  <si>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</si>
  <si>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</si>
  <si>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</si>
  <si>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</si>
  <si>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</si>
  <si>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</si>
  <si>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</si>
  <si>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</si>
  <si>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</si>
  <si>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</si>
  <si>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</si>
  <si>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</si>
  <si>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</si>
  <si>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</si>
  <si>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</si>
  <si>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</si>
  <si>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</si>
  <si>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</si>
  <si>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</si>
  <si>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</si>
  <si>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</si>
  <si>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</si>
  <si>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</si>
  <si>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</si>
  <si>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</si>
  <si>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</si>
  <si>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</si>
  <si>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</si>
  <si>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</si>
  <si>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</si>
  <si>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</si>
  <si>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</si>
  <si>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</si>
  <si>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</si>
  <si>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</si>
  <si>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</si>
  <si>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</si>
  <si>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</si>
  <si>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</si>
  <si>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</si>
  <si>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</si>
  <si>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</si>
  <si>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</si>
  <si>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</si>
  <si>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</si>
  <si>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</si>
  <si>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</si>
  <si>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</si>
  <si>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</si>
  <si>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</si>
  <si>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</si>
  <si>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</si>
  <si>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</si>
  <si>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</si>
  <si>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</si>
  <si>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</si>
  <si>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</si>
  <si>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</si>
  <si>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</si>
  <si>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</si>
  <si>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</si>
  <si>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</si>
  <si>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</si>
  <si>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</si>
  <si>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</si>
  <si>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</si>
  <si>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</si>
  <si>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</si>
  <si>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</si>
  <si>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</si>
  <si>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</si>
  <si>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</si>
  <si>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</si>
  <si>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</si>
  <si>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</si>
  <si>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</si>
  <si>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</si>
  <si>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</si>
  <si>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</si>
  <si>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</si>
  <si>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</si>
  <si>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</si>
  <si>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</si>
  <si>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</si>
  <si>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</si>
  <si>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</si>
  <si>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</si>
  <si>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</si>
  <si>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</si>
  <si>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</si>
  <si>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</si>
  <si>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</si>
  <si>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</si>
  <si>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</si>
  <si>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</si>
  <si>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</si>
  <si>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</si>
  <si>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</si>
  <si>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</si>
  <si>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</si>
  <si>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</si>
  <si>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</si>
  <si>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</si>
  <si>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</si>
  <si>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</si>
  <si>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</si>
  <si>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</si>
  <si>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</si>
  <si>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</si>
  <si>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</si>
  <si>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</si>
  <si>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</si>
  <si>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</si>
  <si>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</si>
  <si>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</si>
  <si>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</si>
  <si>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</si>
  <si>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</si>
  <si>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</si>
  <si>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</si>
  <si>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</si>
  <si>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</si>
  <si>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</si>
  <si>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</si>
  <si>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</si>
  <si>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</si>
  <si>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</si>
  <si>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</si>
  <si>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</si>
  <si>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</si>
  <si>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</si>
  <si>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</si>
  <si>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</si>
  <si>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</si>
  <si>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</si>
  <si>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</si>
  <si>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</si>
  <si>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</si>
  <si>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</si>
  <si>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</si>
  <si>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</si>
  <si>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</si>
  <si>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</si>
  <si>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</si>
  <si>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</si>
  <si>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</si>
  <si>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</si>
  <si>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</si>
  <si>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</si>
  <si>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</si>
  <si>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</si>
  <si>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</si>
  <si>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</si>
  <si>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</si>
  <si>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</si>
  <si>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</si>
  <si>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</si>
  <si>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</si>
  <si>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</si>
  <si>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</si>
  <si>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</si>
  <si>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</si>
  <si>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</si>
  <si>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</si>
  <si>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</si>
  <si>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</si>
  <si>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</si>
  <si>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</si>
  <si>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</si>
  <si>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</si>
  <si>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</si>
  <si>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</si>
  <si>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</si>
  <si>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</si>
  <si>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</si>
  <si>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</si>
  <si>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</si>
  <si>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</si>
  <si>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</si>
  <si>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</si>
  <si>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</si>
  <si>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</si>
  <si>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</si>
  <si>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</si>
  <si>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</si>
  <si>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</si>
  <si>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</si>
  <si>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</si>
  <si>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</si>
  <si>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</si>
  <si>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</si>
  <si>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</si>
  <si>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</si>
  <si>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</si>
  <si>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</si>
  <si>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</si>
  <si>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</si>
  <si>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</si>
  <si>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</si>
  <si>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</si>
  <si>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</si>
  <si>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</si>
  <si>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</si>
  <si>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</si>
  <si>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</si>
  <si>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</si>
  <si>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</si>
  <si>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</si>
  <si>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</si>
  <si>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</si>
  <si>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</si>
  <si>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</si>
  <si>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</si>
  <si>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</si>
  <si>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</si>
  <si>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</si>
  <si>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</si>
  <si>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</si>
  <si>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</si>
  <si>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</si>
  <si>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</si>
  <si>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</si>
  <si>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</si>
  <si>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</si>
  <si>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</si>
  <si>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</si>
  <si>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</si>
  <si>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</si>
  <si>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</si>
  <si>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</si>
  <si>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</si>
  <si>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</si>
  <si>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</si>
  <si>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</si>
  <si>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</si>
  <si>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</si>
  <si>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</si>
  <si>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</si>
  <si>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</si>
  <si>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</si>
  <si>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</si>
  <si>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</si>
  <si>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</si>
  <si>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</si>
  <si>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</si>
  <si>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</si>
  <si>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</si>
  <si>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</si>
  <si>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</si>
  <si>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</si>
  <si>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</si>
  <si>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</si>
  <si>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</si>
  <si>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</si>
  <si>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</si>
  <si>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</si>
  <si>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</si>
  <si>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</si>
  <si>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</si>
  <si>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</si>
  <si>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</si>
  <si>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</si>
  <si>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</si>
  <si>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</si>
  <si>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</si>
  <si>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</si>
  <si>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</si>
  <si>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</si>
  <si>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</si>
  <si>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</si>
  <si>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</si>
  <si>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</si>
  <si>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</si>
  <si>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</si>
  <si>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</si>
  <si>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</si>
  <si>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</si>
  <si>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</si>
  <si>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</si>
  <si>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</si>
  <si>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</si>
  <si>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</si>
  <si>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</si>
  <si>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</si>
  <si>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</si>
  <si>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</si>
  <si>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</si>
  <si>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</si>
  <si>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</si>
  <si>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</si>
  <si>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</si>
  <si>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</si>
  <si>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</si>
  <si>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</si>
  <si>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</si>
  <si>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</si>
  <si>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</si>
  <si>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</si>
  <si>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</si>
  <si>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</si>
  <si>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</si>
  <si>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</si>
  <si>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</si>
  <si>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</si>
  <si>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</si>
  <si>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</si>
  <si>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</si>
  <si>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</si>
  <si>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</si>
  <si>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</si>
  <si>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</si>
  <si>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</si>
  <si>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</si>
  <si>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</si>
  <si>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</si>
  <si>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</si>
  <si>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</si>
  <si>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</si>
  <si>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</si>
  <si>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</si>
  <si>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</si>
  <si>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</si>
  <si>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</si>
  <si>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</si>
  <si>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</si>
  <si>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</si>
  <si>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</si>
  <si>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</si>
  <si>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</si>
  <si>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</si>
  <si>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</si>
  <si>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</si>
  <si>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</si>
  <si>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</si>
  <si>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</si>
  <si>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</si>
  <si>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</si>
  <si>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</si>
  <si>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</si>
  <si>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</si>
  <si>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</si>
  <si>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</si>
  <si>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</si>
  <si>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</si>
  <si>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</si>
  <si>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</si>
  <si>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</si>
  <si>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</si>
  <si>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</si>
  <si>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</si>
  <si>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</si>
  <si>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</si>
  <si>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</si>
  <si>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</si>
  <si>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</si>
  <si>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</si>
  <si>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</si>
  <si>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</si>
  <si>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</si>
  <si>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</si>
  <si>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</si>
  <si>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</si>
  <si>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</si>
  <si>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</si>
  <si>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</si>
  <si>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</si>
  <si>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</si>
  <si>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</si>
  <si>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</si>
  <si>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</si>
  <si>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</si>
  <si>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</si>
  <si>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</si>
  <si>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</si>
  <si>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</si>
  <si>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</si>
  <si>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</si>
  <si>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</si>
  <si>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</si>
  <si>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</si>
  <si>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</si>
  <si>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</si>
  <si>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</si>
  <si>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</si>
  <si>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</si>
  <si>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</si>
  <si>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</si>
  <si>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</si>
  <si>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</si>
  <si>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</si>
  <si>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</si>
  <si>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</si>
  <si>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</si>
  <si>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</si>
  <si>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</si>
  <si>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</si>
  <si>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</si>
  <si>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</si>
  <si>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</si>
  <si>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</si>
  <si>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</si>
  <si>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</si>
  <si>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</si>
  <si>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</si>
  <si>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</si>
  <si>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</si>
  <si>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</si>
  <si>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</si>
  <si>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</si>
  <si>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</si>
  <si>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</si>
  <si>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</si>
  <si>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</si>
  <si>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</si>
  <si>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</si>
  <si>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</si>
  <si>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</si>
  <si>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</si>
  <si>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</si>
  <si>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</si>
  <si>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</si>
  <si>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</si>
  <si>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</si>
  <si>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</si>
  <si>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</si>
  <si>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</si>
  <si>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</si>
  <si>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</si>
  <si>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</si>
  <si>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</si>
  <si>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</si>
  <si>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</si>
  <si>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</si>
  <si>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</si>
  <si>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</si>
  <si>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</si>
  <si>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</si>
  <si>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</si>
  <si>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</si>
  <si>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</si>
  <si>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</si>
  <si>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</si>
  <si>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</si>
  <si>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</si>
  <si>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</si>
  <si>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</si>
  <si>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</si>
  <si>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</si>
  <si>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</si>
  <si>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</si>
  <si>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</si>
  <si>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</si>
  <si>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</si>
  <si>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</si>
  <si>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</si>
  <si>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</si>
  <si>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</si>
  <si>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</si>
  <si>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</si>
  <si>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</si>
  <si>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</si>
  <si>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</si>
  <si>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</si>
  <si>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</si>
  <si>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</si>
  <si>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</si>
  <si>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</si>
  <si>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</si>
  <si>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</si>
  <si>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</si>
  <si>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</si>
  <si>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</si>
  <si>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</si>
  <si>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</si>
  <si>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</si>
  <si>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</si>
  <si>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</si>
  <si>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</si>
  <si>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</si>
  <si>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</si>
  <si>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</si>
  <si>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</si>
  <si>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</si>
  <si>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</si>
  <si>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</si>
  <si>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</si>
  <si>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</si>
  <si>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</si>
  <si>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</si>
  <si>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</si>
  <si>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</si>
  <si>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</si>
  <si>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</si>
  <si>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</si>
  <si>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</si>
  <si>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</si>
  <si>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</si>
  <si>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</si>
  <si>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</si>
  <si>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</si>
  <si>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</si>
  <si>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</si>
  <si>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</si>
  <si>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</si>
  <si>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</si>
  <si>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</si>
  <si>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</si>
  <si>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</si>
  <si>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</si>
  <si>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</si>
  <si>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</si>
  <si>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</si>
  <si>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</si>
  <si>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</si>
  <si>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</si>
  <si>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</si>
  <si>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</si>
  <si>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</si>
  <si>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</si>
  <si>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</si>
  <si>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</si>
  <si>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</si>
  <si>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</si>
  <si>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</si>
  <si>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</si>
  <si>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</si>
  <si>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</si>
  <si>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</si>
  <si>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</si>
  <si>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</si>
  <si>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</si>
  <si>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</si>
  <si>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</si>
  <si>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</si>
  <si>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</si>
  <si>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</si>
  <si>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</si>
  <si>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</si>
  <si>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</si>
  <si>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</si>
  <si>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</si>
  <si>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</si>
  <si>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</si>
  <si>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</si>
  <si>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</si>
  <si>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</si>
  <si>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</si>
  <si>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</si>
  <si>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</si>
  <si>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</si>
  <si>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</si>
  <si>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</si>
  <si>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</si>
  <si>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</si>
  <si>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</si>
  <si>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</si>
  <si>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</si>
  <si>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</si>
  <si>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</si>
  <si>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</si>
  <si>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</si>
  <si>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</si>
  <si>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</si>
  <si>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</si>
  <si>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</si>
  <si>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</si>
  <si>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</si>
  <si>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</si>
  <si>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</si>
  <si>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</si>
  <si>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</si>
  <si>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</si>
  <si>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</si>
  <si>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</si>
  <si>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</si>
  <si>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</si>
  <si>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</si>
  <si>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</si>
  <si>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</si>
  <si>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</si>
  <si>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</si>
  <si>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</si>
  <si>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</si>
  <si>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</si>
  <si>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</si>
  <si>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</si>
  <si>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</si>
  <si>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</si>
  <si>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</si>
  <si>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</si>
  <si>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</si>
  <si>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</si>
  <si>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</si>
  <si>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</si>
  <si>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</si>
  <si>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</si>
  <si>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</si>
  <si>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</si>
  <si>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</si>
  <si>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</si>
  <si>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</si>
  <si>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</si>
  <si>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</si>
  <si>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</si>
  <si>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</si>
  <si>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</si>
  <si>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</si>
  <si>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</si>
  <si>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</si>
  <si>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</si>
  <si>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</si>
  <si>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</si>
  <si>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</si>
  <si>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</si>
  <si>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</si>
  <si>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</si>
  <si>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</si>
  <si>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</si>
  <si>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</si>
  <si>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</si>
  <si>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</si>
  <si>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</si>
  <si>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</si>
  <si>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</si>
  <si>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</si>
  <si>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</si>
  <si>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</si>
  <si>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</si>
  <si>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</si>
  <si>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</si>
  <si>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</si>
  <si>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</si>
  <si>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</si>
  <si>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</si>
  <si>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</si>
  <si>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</si>
  <si>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</si>
  <si>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</si>
  <si>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</si>
  <si>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</si>
  <si>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</si>
  <si>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</si>
  <si>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</si>
  <si>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</si>
  <si>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</si>
  <si>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</si>
  <si>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</si>
  <si>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</si>
  <si>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</si>
  <si>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</si>
  <si>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</si>
  <si>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</si>
  <si>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</si>
  <si>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</si>
  <si>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</si>
  <si>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</si>
  <si>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</si>
  <si>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</si>
  <si>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</si>
  <si>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</si>
  <si>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</si>
  <si>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</si>
  <si>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</si>
  <si>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</si>
  <si>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</si>
  <si>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</si>
  <si>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</si>
  <si>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</si>
  <si>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</si>
  <si>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</si>
  <si>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</si>
  <si>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</si>
  <si>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</si>
  <si>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</si>
  <si>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</si>
  <si>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</si>
  <si>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</si>
  <si>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</si>
  <si>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</si>
  <si>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</si>
  <si>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</si>
  <si>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</si>
  <si>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</si>
  <si>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</si>
  <si>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</si>
  <si>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</si>
  <si>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</si>
  <si>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</si>
  <si>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</si>
  <si>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</si>
  <si>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</si>
  <si>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</si>
  <si>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</si>
  <si>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</si>
  <si>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</si>
  <si>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</si>
  <si>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</si>
  <si>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</si>
  <si>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</si>
  <si>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</si>
  <si>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</si>
  <si>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</si>
  <si>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</si>
  <si>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</si>
  <si>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</si>
  <si>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</si>
  <si>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</si>
  <si>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</si>
  <si>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</si>
  <si>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</si>
  <si>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</si>
  <si>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</si>
  <si>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</si>
  <si>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</si>
  <si>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</si>
  <si>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</si>
  <si>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</si>
  <si>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</si>
  <si>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</si>
  <si>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</si>
  <si>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</si>
  <si>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</si>
  <si>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</si>
  <si>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</si>
  <si>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</si>
  <si>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</si>
  <si>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</si>
  <si>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</si>
  <si>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</si>
  <si>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</si>
  <si>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</si>
  <si>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</si>
  <si>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</si>
  <si>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</si>
  <si>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</si>
  <si>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</si>
  <si>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</si>
  <si>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</si>
  <si>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</si>
  <si>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</si>
  <si>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</si>
  <si>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</si>
  <si>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</si>
  <si>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</si>
  <si>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</si>
  <si>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</si>
  <si>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</si>
  <si>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</si>
  <si>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</si>
  <si>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</si>
  <si>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</si>
  <si>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</si>
  <si>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</si>
  <si>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</si>
  <si>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</si>
  <si>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</si>
  <si>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</si>
  <si>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</si>
  <si>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</si>
  <si>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</si>
  <si>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</si>
  <si>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</si>
  <si>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</si>
  <si>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</si>
  <si>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</si>
  <si>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</si>
  <si>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</si>
  <si>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</si>
  <si>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</si>
  <si>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</si>
  <si>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</si>
  <si>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</si>
  <si>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</si>
  <si>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</si>
  <si>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</si>
  <si>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</si>
  <si>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</si>
  <si>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</si>
  <si>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</si>
  <si>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</si>
  <si>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</si>
  <si>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</si>
  <si>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</si>
  <si>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</si>
  <si>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</si>
  <si>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</si>
  <si>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</si>
  <si>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</si>
  <si>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</si>
  <si>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</si>
  <si>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</si>
  <si>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</si>
  <si>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</si>
  <si>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</si>
  <si>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</si>
  <si>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</si>
  <si>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</si>
  <si>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</si>
  <si>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</si>
  <si>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</si>
  <si>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</si>
  <si>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</si>
  <si>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</si>
  <si>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</si>
  <si>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</si>
  <si>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</si>
  <si>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</si>
  <si>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</si>
  <si>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</si>
  <si>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</si>
  <si>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</si>
  <si>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</si>
  <si>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</si>
  <si>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</si>
  <si>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</si>
  <si>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</si>
  <si>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</si>
  <si>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</si>
  <si>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</si>
  <si>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</si>
  <si>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</si>
  <si>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</si>
  <si>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</si>
  <si>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</si>
  <si>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</si>
  <si>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</si>
  <si>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</si>
  <si>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</si>
  <si>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</si>
  <si>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</si>
  <si>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</si>
  <si>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</si>
  <si>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</si>
  <si>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</si>
  <si>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</si>
  <si>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</si>
  <si>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</si>
  <si>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</si>
  <si>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</si>
  <si>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</si>
  <si>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</si>
  <si>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</si>
  <si>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</si>
  <si>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</si>
  <si>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</si>
  <si>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</si>
  <si>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</si>
  <si>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</si>
  <si>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</si>
  <si>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</si>
  <si>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</si>
  <si>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</si>
  <si>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</si>
  <si>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</si>
  <si>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</si>
  <si>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</si>
  <si>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</si>
  <si>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</si>
  <si>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</si>
  <si>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</si>
  <si>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</si>
  <si>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</si>
  <si>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</si>
  <si>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</si>
  <si>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</si>
  <si>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</si>
  <si>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</si>
  <si>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</si>
  <si>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</si>
  <si>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</si>
  <si>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</si>
  <si>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</si>
  <si>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</si>
  <si>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</si>
  <si>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</si>
  <si>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</si>
  <si>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</si>
  <si>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</si>
  <si>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</si>
  <si>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</si>
  <si>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</si>
  <si>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</si>
  <si>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</si>
  <si>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</si>
  <si>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</si>
  <si>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</si>
  <si>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</si>
  <si>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</si>
  <si>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</si>
  <si>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</si>
  <si>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</si>
  <si>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</si>
  <si>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</si>
  <si>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</si>
  <si>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</si>
  <si>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</si>
  <si>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</si>
  <si>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</si>
  <si>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</si>
  <si>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</si>
  <si>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</si>
  <si>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</si>
  <si>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</si>
  <si>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</si>
  <si>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</si>
  <si>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</si>
  <si>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</si>
  <si>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</si>
  <si>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</si>
  <si>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</si>
  <si>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</si>
  <si>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</si>
  <si>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</si>
  <si>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</si>
  <si>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</si>
  <si>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</si>
  <si>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</si>
  <si>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</si>
  <si>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</si>
  <si>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</si>
  <si>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</si>
  <si>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</si>
  <si>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</si>
  <si>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</si>
  <si>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</si>
  <si>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</si>
  <si>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</si>
  <si>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</si>
  <si>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</si>
  <si>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</si>
  <si>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</si>
  <si>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</si>
  <si>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</si>
  <si>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</si>
  <si>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</si>
  <si>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</si>
  <si>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</si>
  <si>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</si>
  <si>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</si>
  <si>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</si>
  <si>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</si>
  <si>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</si>
  <si>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</si>
  <si>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</si>
  <si>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</si>
  <si>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</si>
  <si>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</si>
  <si>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</si>
  <si>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</si>
  <si>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</si>
  <si>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</si>
  <si>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</si>
  <si>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</si>
  <si>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</si>
  <si>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</si>
  <si>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</si>
  <si>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</si>
  <si>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</si>
  <si>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</si>
  <si>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</si>
  <si>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</si>
  <si>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</si>
  <si>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</si>
  <si>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</si>
  <si>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</si>
  <si>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</si>
  <si>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</si>
  <si>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</si>
  <si>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</si>
  <si>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</si>
  <si>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</si>
  <si>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</si>
  <si>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</si>
  <si>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</si>
  <si>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</si>
  <si>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</si>
  <si>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</si>
  <si>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</si>
  <si>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</si>
  <si>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</si>
  <si>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</si>
  <si>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</si>
  <si>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</si>
  <si>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</si>
  <si>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</si>
  <si>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</si>
  <si>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</si>
  <si>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</si>
  <si>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</si>
  <si>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</si>
  <si>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</si>
  <si>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</si>
  <si>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</si>
  <si>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</si>
  <si>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</si>
  <si>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</si>
  <si>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</si>
  <si>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</si>
  <si>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</si>
  <si>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</si>
  <si>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</si>
  <si>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</si>
  <si>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</si>
  <si>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</si>
  <si>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</si>
  <si>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</si>
  <si>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</si>
  <si>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</si>
  <si>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</si>
  <si>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</si>
  <si>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</si>
  <si>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</si>
  <si>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</si>
  <si>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</si>
  <si>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</si>
  <si>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</si>
  <si>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</si>
  <si>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</si>
  <si>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</si>
  <si>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</si>
  <si>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</si>
  <si>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</si>
  <si>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</si>
  <si>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</si>
  <si>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</si>
  <si>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</si>
  <si>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</si>
  <si>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</si>
  <si>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</si>
  <si>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</si>
  <si>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</si>
  <si>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</si>
  <si>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</si>
  <si>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</si>
  <si>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</si>
  <si>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</si>
  <si>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</si>
  <si>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</si>
  <si>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</si>
  <si>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</si>
  <si>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</si>
  <si>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</si>
  <si>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</si>
  <si>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</si>
  <si>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</si>
  <si>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</si>
  <si>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</si>
  <si>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</si>
  <si>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</si>
  <si>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</si>
  <si>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</si>
  <si>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</si>
  <si>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</si>
  <si>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</si>
  <si>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</si>
  <si>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</si>
  <si>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</si>
  <si>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</si>
  <si>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</si>
  <si>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</si>
  <si>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</si>
  <si>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</si>
  <si>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</si>
  <si>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</si>
  <si>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</si>
  <si>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</si>
  <si>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</si>
  <si>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</si>
  <si>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</si>
  <si>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</si>
  <si>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</si>
  <si>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</si>
  <si>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</si>
  <si>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</si>
  <si>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</si>
  <si>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</si>
  <si>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</si>
  <si>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</si>
  <si>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</si>
  <si>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</si>
  <si>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</si>
  <si>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</si>
  <si>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</si>
  <si>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</si>
  <si>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</si>
  <si>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</si>
  <si>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</si>
  <si>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</si>
  <si>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</si>
  <si>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</si>
  <si>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</si>
  <si>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</si>
  <si>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</si>
  <si>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</si>
  <si>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</si>
  <si>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</si>
  <si>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</si>
  <si>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</si>
  <si>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</si>
  <si>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</si>
  <si>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</si>
  <si>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</si>
  <si>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</si>
  <si>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</si>
  <si>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</si>
  <si>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</si>
  <si>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</si>
  <si>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</si>
  <si>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</si>
  <si>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</si>
  <si>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</si>
  <si>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</si>
  <si>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</si>
  <si>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</si>
  <si>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</si>
  <si>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</si>
  <si>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</si>
  <si>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</si>
  <si>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</si>
  <si>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</si>
  <si>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</si>
  <si>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</si>
  <si>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</si>
  <si>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</si>
  <si>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</si>
  <si>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</si>
  <si>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</si>
  <si>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</si>
  <si>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</si>
  <si>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</si>
  <si>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</si>
  <si>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</si>
  <si>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</si>
  <si>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</si>
  <si>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</si>
  <si>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</si>
  <si>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</si>
  <si>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</si>
  <si>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</si>
  <si>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</si>
  <si>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</si>
  <si>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</si>
  <si>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</si>
  <si>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</si>
  <si>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</si>
  <si>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</si>
  <si>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</si>
  <si>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</si>
  <si>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</si>
  <si>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</si>
  <si>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</si>
  <si>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</si>
  <si>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</si>
  <si>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</si>
  <si>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</si>
  <si>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</si>
  <si>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</si>
  <si>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</si>
  <si>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</si>
  <si>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</si>
  <si>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</si>
  <si>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</si>
  <si>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</si>
  <si>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</si>
  <si>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</si>
  <si>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</si>
  <si>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</si>
  <si>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</si>
  <si>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</si>
  <si>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</si>
  <si>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</si>
  <si>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</si>
  <si>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</si>
  <si>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</si>
  <si>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</si>
  <si>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</si>
  <si>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</si>
  <si>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</si>
  <si>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</si>
  <si>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</si>
  <si>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</si>
  <si>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</si>
  <si>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</si>
  <si>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</si>
  <si>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</si>
  <si>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</si>
  <si>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</si>
  <si>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</si>
  <si>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</si>
  <si>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</si>
  <si>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</si>
  <si>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</si>
  <si>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</si>
  <si>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</si>
  <si>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</si>
  <si>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</si>
  <si>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</si>
  <si>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</si>
  <si>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</si>
  <si>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</si>
  <si>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</si>
  <si>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</si>
  <si>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</si>
  <si>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</si>
  <si>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</si>
  <si>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</si>
  <si>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</si>
  <si>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</si>
  <si>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</si>
  <si>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</si>
  <si>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</si>
  <si>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</si>
  <si>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</si>
  <si>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</si>
  <si>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</si>
  <si>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</si>
  <si>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</si>
  <si>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</si>
  <si>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</si>
  <si>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</si>
  <si>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</si>
  <si>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</si>
  <si>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</si>
  <si>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</si>
  <si>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</si>
  <si>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</si>
  <si>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</si>
  <si>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</si>
  <si>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</si>
  <si>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</si>
  <si>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</si>
  <si>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</si>
  <si>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</si>
  <si>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</si>
  <si>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</si>
  <si>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</si>
  <si>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</si>
  <si>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</si>
  <si>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</si>
  <si>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</si>
  <si>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</si>
  <si>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</si>
  <si>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</si>
  <si>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</si>
  <si>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</si>
  <si>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</si>
  <si>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</si>
  <si>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</si>
  <si>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</si>
  <si>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</si>
  <si>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</si>
  <si>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</si>
  <si>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</si>
  <si>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</si>
  <si>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</si>
  <si>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</si>
  <si>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</si>
  <si>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</si>
  <si>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</si>
  <si>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</si>
  <si>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</si>
  <si>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</si>
  <si>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</si>
  <si>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</si>
  <si>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</si>
  <si>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</si>
  <si>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</si>
  <si>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</si>
  <si>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</si>
  <si>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</si>
  <si>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</si>
  <si>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</si>
  <si>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</si>
  <si>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</si>
  <si>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</si>
  <si>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</si>
  <si>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</si>
  <si>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</si>
  <si>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</si>
  <si>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</si>
  <si>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</si>
  <si>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</si>
  <si>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</si>
  <si>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</si>
  <si>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</si>
  <si>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</si>
  <si>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</si>
  <si>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</si>
  <si>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</si>
  <si>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</si>
  <si>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</si>
  <si>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</si>
  <si>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</si>
  <si>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</si>
  <si>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</si>
  <si>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</si>
  <si>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</si>
  <si>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</si>
  <si>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</si>
  <si>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</si>
  <si>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</si>
  <si>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</si>
  <si>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</si>
  <si>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</si>
  <si>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</si>
  <si>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</si>
  <si>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</si>
  <si>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</si>
  <si>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</si>
  <si>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</si>
  <si>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</si>
  <si>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</si>
  <si>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</si>
  <si>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</si>
  <si>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</si>
  <si>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</si>
  <si>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</si>
  <si>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</si>
  <si>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</si>
  <si>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</si>
  <si>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</si>
  <si>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</si>
  <si>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</si>
  <si>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</si>
  <si>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</si>
  <si>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</si>
  <si>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</si>
  <si>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</si>
  <si>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</si>
  <si>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</si>
  <si>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</si>
  <si>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</si>
  <si>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</si>
  <si>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</si>
  <si>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</si>
  <si>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</si>
  <si>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</si>
  <si>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</si>
  <si>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</si>
  <si>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</si>
  <si>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</si>
  <si>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</si>
  <si>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</si>
  <si>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</si>
  <si>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</si>
  <si>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</si>
  <si>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</si>
  <si>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</si>
  <si>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</si>
  <si>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</si>
  <si>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</si>
  <si>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</si>
  <si>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</si>
  <si>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</si>
  <si>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</si>
  <si>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</si>
  <si>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</si>
  <si>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</si>
  <si>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</si>
  <si>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</si>
  <si>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</si>
  <si>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</si>
  <si>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</si>
  <si>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</si>
  <si>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</si>
  <si>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</si>
  <si>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</si>
  <si>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</si>
  <si>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</si>
  <si>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</si>
  <si>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</si>
  <si>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</si>
  <si>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</si>
  <si>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</si>
  <si>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</si>
  <si>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</si>
  <si>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</si>
  <si>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</si>
  <si>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</si>
  <si>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</si>
  <si>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</si>
  <si>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</si>
  <si>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</si>
  <si>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</si>
  <si>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</si>
  <si>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</si>
  <si>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</si>
  <si>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</si>
  <si>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</si>
  <si>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</si>
  <si>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</si>
  <si>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</si>
  <si>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</si>
  <si>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</si>
  <si>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</si>
  <si>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</si>
  <si>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</si>
  <si>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</si>
  <si>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</si>
  <si>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</si>
  <si>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</si>
  <si>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</si>
  <si>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</si>
  <si>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</si>
  <si>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</si>
  <si>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</si>
  <si>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</si>
  <si>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</si>
  <si>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</si>
  <si>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</si>
  <si>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</si>
  <si>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</si>
  <si>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</si>
  <si>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</si>
  <si>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</si>
  <si>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</si>
  <si>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</si>
  <si>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</si>
  <si>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</si>
  <si>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</si>
  <si>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</si>
  <si>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</si>
  <si>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</si>
  <si>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</si>
  <si>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</si>
  <si>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</si>
  <si>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</si>
  <si>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</si>
  <si>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</si>
  <si>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</si>
  <si>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</si>
  <si>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</si>
  <si>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</si>
  <si>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</si>
  <si>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</si>
  <si>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</si>
  <si>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</si>
  <si>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</si>
  <si>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</si>
  <si>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</si>
  <si>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</si>
  <si>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</si>
  <si>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</si>
  <si>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</si>
  <si>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</si>
  <si>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</si>
  <si>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</si>
  <si>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</si>
  <si>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</si>
  <si>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</si>
  <si>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</si>
  <si>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</si>
  <si>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</si>
  <si>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</si>
  <si>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</si>
  <si>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</si>
  <si>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</si>
  <si>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</si>
  <si>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</si>
  <si>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</si>
  <si>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</si>
  <si>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</si>
  <si>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</si>
  <si>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</si>
  <si>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</si>
  <si>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</si>
  <si>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</si>
  <si>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</si>
  <si>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</si>
  <si>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</si>
  <si>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</si>
  <si>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</si>
  <si>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</si>
  <si>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</si>
  <si>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</si>
  <si>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</si>
  <si>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</si>
  <si>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</si>
  <si>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</si>
  <si>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</si>
  <si>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</si>
  <si>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</si>
  <si>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</si>
  <si>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</si>
  <si>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</si>
  <si>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</si>
  <si>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</si>
  <si>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</si>
  <si>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</si>
  <si>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</si>
  <si>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</si>
  <si>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</si>
  <si>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</si>
  <si>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</si>
  <si>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</si>
  <si>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</si>
  <si>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</si>
  <si>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</si>
  <si>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</si>
  <si>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</si>
  <si>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</si>
  <si>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</si>
  <si>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</si>
  <si>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</si>
  <si>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</si>
  <si>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</si>
  <si>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</si>
  <si>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</si>
  <si>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</si>
  <si>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</si>
  <si>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</si>
  <si>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</si>
  <si>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</si>
  <si>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</si>
  <si>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</si>
  <si>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</si>
  <si>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</si>
  <si>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</si>
  <si>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</si>
  <si>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</si>
  <si>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</si>
  <si>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</si>
  <si>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</si>
  <si>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</si>
  <si>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</si>
  <si>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</si>
  <si>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</si>
  <si>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</si>
  <si>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</si>
  <si>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</si>
  <si>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</si>
  <si>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</si>
  <si>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</si>
  <si>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</si>
  <si>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</si>
  <si>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</si>
  <si>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</si>
  <si>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</si>
  <si>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</si>
  <si>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</si>
  <si>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</si>
  <si>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</si>
  <si>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</si>
  <si>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</si>
  <si>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</si>
  <si>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</si>
  <si>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</si>
  <si>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</si>
  <si>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</si>
  <si>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</si>
  <si>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</si>
  <si>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</si>
  <si>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</si>
  <si>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</si>
  <si>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</si>
  <si>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</si>
  <si>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</si>
  <si>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</si>
  <si>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</si>
  <si>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</si>
  <si>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</si>
  <si>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</si>
  <si>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</si>
  <si>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</si>
  <si>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</si>
  <si>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</si>
  <si>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</si>
  <si>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</si>
  <si>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</si>
  <si>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</si>
  <si>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</si>
  <si>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</si>
  <si>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</si>
  <si>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</si>
  <si>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</si>
  <si>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</si>
  <si>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</si>
  <si>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</si>
  <si>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</si>
  <si>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</si>
  <si>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</si>
  <si>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</si>
  <si>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</si>
  <si>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</si>
  <si>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</si>
  <si>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</si>
  <si>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</si>
  <si>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</si>
  <si>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</si>
  <si>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</si>
  <si>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</si>
  <si>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</si>
  <si>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</si>
  <si>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</si>
  <si>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</si>
  <si>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</si>
  <si>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</si>
  <si>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</si>
  <si>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</si>
  <si>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</si>
  <si>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</si>
  <si>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</si>
  <si>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</si>
  <si>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</si>
  <si>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</si>
  <si>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</si>
  <si>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</si>
  <si>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</si>
  <si>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</si>
  <si>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</si>
  <si>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</si>
  <si>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</si>
  <si>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</si>
  <si>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</si>
  <si>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</si>
  <si>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</si>
  <si>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</si>
  <si>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</si>
  <si>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</si>
  <si>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</si>
  <si>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</si>
  <si>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</si>
  <si>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</si>
  <si>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</si>
  <si>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</si>
  <si>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</si>
  <si>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</si>
  <si>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</si>
  <si>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</si>
  <si>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</si>
  <si>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</si>
  <si>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</si>
  <si>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</si>
  <si>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</si>
  <si>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</si>
  <si>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</si>
  <si>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</si>
  <si>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</si>
  <si>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</si>
  <si>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</si>
  <si>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</si>
  <si>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</si>
  <si>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</si>
  <si>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</si>
  <si>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</si>
  <si>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</si>
  <si>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</si>
  <si>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</si>
  <si>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</si>
  <si>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</si>
  <si>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</si>
  <si>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</si>
  <si>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</si>
  <si>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</si>
  <si>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</si>
  <si>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</si>
  <si>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</si>
  <si>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</si>
  <si>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</si>
  <si>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</si>
  <si>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</si>
  <si>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</si>
  <si>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</si>
  <si>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</si>
  <si>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</si>
  <si>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</si>
  <si>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</si>
  <si>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</si>
  <si>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</si>
  <si>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</si>
  <si>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</si>
  <si>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</si>
  <si>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</si>
  <si>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</si>
  <si>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</si>
  <si>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</si>
  <si>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</si>
  <si>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</si>
  <si>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</si>
  <si>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</si>
  <si>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</si>
  <si>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</si>
  <si>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</si>
  <si>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</si>
  <si>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</si>
  <si>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</si>
  <si>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</si>
  <si>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</si>
  <si>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</si>
  <si>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</si>
  <si>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</si>
  <si>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</si>
  <si>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</si>
  <si>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</si>
  <si>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</si>
  <si>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</si>
  <si>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</si>
  <si>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</si>
  <si>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</si>
  <si>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</si>
  <si>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</si>
  <si>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</si>
  <si>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</si>
  <si>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</si>
  <si>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</si>
  <si>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</si>
  <si>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</si>
  <si>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</si>
  <si>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</si>
  <si>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</si>
  <si>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</si>
  <si>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</si>
  <si>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</si>
  <si>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</si>
  <si>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</si>
  <si>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</si>
  <si>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</si>
  <si>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</si>
  <si>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</si>
  <si>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</si>
  <si>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</si>
  <si>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</si>
  <si>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</si>
  <si>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</si>
  <si>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</si>
  <si>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</si>
  <si>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</si>
  <si>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</si>
  <si>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</si>
  <si>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</si>
  <si>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</si>
  <si>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</si>
  <si>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</si>
  <si>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</si>
  <si>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</si>
  <si>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</si>
  <si>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</si>
  <si>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</si>
  <si>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</si>
  <si>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</si>
  <si>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</si>
  <si>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</si>
  <si>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</si>
  <si>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</si>
  <si>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</si>
  <si>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</si>
  <si>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</si>
  <si>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</si>
  <si>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</si>
  <si>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</si>
  <si>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</si>
  <si>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</si>
  <si>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</si>
  <si>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</si>
  <si>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</si>
  <si>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</si>
  <si>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</si>
  <si>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</si>
  <si>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</si>
  <si>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</si>
  <si>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</si>
  <si>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</si>
  <si>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</si>
  <si>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</si>
  <si>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</si>
  <si>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</si>
  <si>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</si>
  <si>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</si>
  <si>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</si>
  <si>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</si>
  <si>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</si>
  <si>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</si>
  <si>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</si>
  <si>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</si>
  <si>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</si>
  <si>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</si>
  <si>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</si>
  <si>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</si>
  <si>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</si>
  <si>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</si>
  <si>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</si>
  <si>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</si>
  <si>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</si>
  <si>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</si>
  <si>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</si>
  <si>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</si>
  <si>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</si>
  <si>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</si>
  <si>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</si>
  <si>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</si>
  <si>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</si>
  <si>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</si>
  <si>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</si>
  <si>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</si>
  <si>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</si>
  <si>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</si>
  <si>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</si>
  <si>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</si>
  <si>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</si>
  <si>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</si>
  <si>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</si>
  <si>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</si>
  <si>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</si>
  <si>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</si>
  <si>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</si>
  <si>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</si>
  <si>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</si>
  <si>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</si>
  <si>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</si>
  <si>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</si>
  <si>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</si>
  <si>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</si>
  <si>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</si>
  <si>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</si>
  <si>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</si>
  <si>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</si>
  <si>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</si>
  <si>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</si>
  <si>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</si>
  <si>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</si>
  <si>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</si>
  <si>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</si>
  <si>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</si>
  <si>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</si>
  <si>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</si>
  <si>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</si>
  <si>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</si>
  <si>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</si>
  <si>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</si>
  <si>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</si>
  <si>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</si>
  <si>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</si>
  <si>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</si>
  <si>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</si>
  <si>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</si>
  <si>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</si>
  <si>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</si>
  <si>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</si>
  <si>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</si>
  <si>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</si>
  <si>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</si>
  <si>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</si>
  <si>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</si>
  <si>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</si>
  <si>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</si>
  <si>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</si>
  <si>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</si>
  <si>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</si>
  <si>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</si>
  <si>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</si>
  <si>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</si>
  <si>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</si>
  <si>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</si>
  <si>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</si>
  <si>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</si>
  <si>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</si>
  <si>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</si>
  <si>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</si>
  <si>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</si>
  <si>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</si>
  <si>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</si>
  <si>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</si>
  <si>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</si>
  <si>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</si>
  <si>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</si>
  <si>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</si>
  <si>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</si>
  <si>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</si>
  <si>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</si>
  <si>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</si>
  <si>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</si>
  <si>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</si>
  <si>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</si>
  <si>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</si>
  <si>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</si>
  <si>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</si>
  <si>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</si>
  <si>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</si>
  <si>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</si>
  <si>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</si>
  <si>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</si>
  <si>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</si>
  <si>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</si>
  <si>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</si>
  <si>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</si>
  <si>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</si>
  <si>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</si>
  <si>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</si>
  <si>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</si>
  <si>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</si>
  <si>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</si>
  <si>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</si>
  <si>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</si>
  <si>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</si>
  <si>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</si>
  <si>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</si>
  <si>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</si>
  <si>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</si>
  <si>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</si>
  <si>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</si>
  <si>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</si>
  <si>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</si>
  <si>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</si>
  <si>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</si>
  <si>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</si>
  <si>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</si>
  <si>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</si>
  <si>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</si>
  <si>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</si>
  <si>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</si>
  <si>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</si>
  <si>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</si>
  <si>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</si>
  <si>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</si>
  <si>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</si>
  <si>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</si>
  <si>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</si>
  <si>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</si>
  <si>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</si>
  <si>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</si>
  <si>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</si>
  <si>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</si>
  <si>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</si>
  <si>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</si>
  <si>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</si>
  <si>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</si>
  <si>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</si>
  <si>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</si>
  <si>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</si>
  <si>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</si>
  <si>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</si>
  <si>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</si>
  <si>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</si>
  <si>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</si>
  <si>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</si>
  <si>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</si>
  <si>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</si>
  <si>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</si>
  <si>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</si>
  <si>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</si>
  <si>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</si>
  <si>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</si>
  <si>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</si>
  <si>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</si>
  <si>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</si>
  <si>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</si>
  <si>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</si>
  <si>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</si>
  <si>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</si>
  <si>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</si>
  <si>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</si>
  <si>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</si>
  <si>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</si>
  <si>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</si>
  <si>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</si>
  <si>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</si>
  <si>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</si>
  <si>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</si>
  <si>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</si>
  <si>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</si>
  <si>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</si>
  <si>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</si>
  <si>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</si>
  <si>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</si>
  <si>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</si>
  <si>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</si>
  <si>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</si>
  <si>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</si>
  <si>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</si>
  <si>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</si>
  <si>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</si>
  <si>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</si>
  <si>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</si>
  <si>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</si>
  <si>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</si>
  <si>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</si>
  <si>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</si>
  <si>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</si>
  <si>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</si>
  <si>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</si>
  <si>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</si>
  <si>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</si>
  <si>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</si>
  <si>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</si>
  <si>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</si>
  <si>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</si>
  <si>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</si>
  <si>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</si>
  <si>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</si>
  <si>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</si>
  <si>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</si>
  <si>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</si>
  <si>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</si>
  <si>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</si>
  <si>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</si>
  <si>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</si>
  <si>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</si>
  <si>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</si>
  <si>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</si>
  <si>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</si>
  <si>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</si>
  <si>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</si>
  <si>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</si>
  <si>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</si>
  <si>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</si>
  <si>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</si>
  <si>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</si>
  <si>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</si>
  <si>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</si>
  <si>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</si>
  <si>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</si>
  <si>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</si>
  <si>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</si>
  <si>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</si>
  <si>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</si>
  <si>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</si>
  <si>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</si>
  <si>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</si>
  <si>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</si>
  <si>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</si>
  <si>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</si>
  <si>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</si>
  <si>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</si>
  <si>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</si>
  <si>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</si>
  <si>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</si>
  <si>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</si>
  <si>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</si>
  <si>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</si>
  <si>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</si>
  <si>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</si>
  <si>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</si>
  <si>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</si>
  <si>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</si>
  <si>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</si>
  <si>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</si>
  <si>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</si>
  <si>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</si>
  <si>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</si>
  <si>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</si>
  <si>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</si>
  <si>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</si>
  <si>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</si>
  <si>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</si>
  <si>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</si>
  <si>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</si>
  <si>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</si>
  <si>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</si>
  <si>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</si>
  <si>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</si>
  <si>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</si>
  <si>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</si>
  <si>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</si>
  <si>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</si>
  <si>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</si>
  <si>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</si>
  <si>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</si>
  <si>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</si>
  <si>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</si>
  <si>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</si>
  <si>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</si>
  <si>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</si>
  <si>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</si>
  <si>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</si>
  <si>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</si>
  <si>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</si>
  <si>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</si>
  <si>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</si>
  <si>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</si>
  <si>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</si>
  <si>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</si>
  <si>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</si>
  <si>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</si>
  <si>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</si>
  <si>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</si>
  <si>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</si>
  <si>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</si>
  <si>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</si>
  <si>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</si>
  <si>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</si>
  <si>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</si>
  <si>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</si>
  <si>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</si>
  <si>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</si>
  <si>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</si>
  <si>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</si>
  <si>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</si>
  <si>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</si>
  <si>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</si>
  <si>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</si>
  <si>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</si>
  <si>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</si>
  <si>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</si>
  <si>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</si>
  <si>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</si>
  <si>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</si>
  <si>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</si>
  <si>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</si>
  <si>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</si>
  <si>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</si>
  <si>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</si>
  <si>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</si>
  <si>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</si>
  <si>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</si>
  <si>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</si>
  <si>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</si>
  <si>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</si>
  <si>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</si>
  <si>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</si>
  <si>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</si>
  <si>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</si>
  <si>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</si>
  <si>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</si>
  <si>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</si>
  <si>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</si>
  <si>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</si>
  <si>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</si>
  <si>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</si>
  <si>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</si>
  <si>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</si>
  <si>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</si>
  <si>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</si>
  <si>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</si>
  <si>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</si>
  <si>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</si>
  <si>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</si>
  <si>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</si>
  <si>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</si>
  <si>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</si>
  <si>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</si>
  <si>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</si>
  <si>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</si>
  <si>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</si>
  <si>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</si>
  <si>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</si>
  <si>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</si>
  <si>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</si>
  <si>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</si>
  <si>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</si>
  <si>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</si>
  <si>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</si>
  <si>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</si>
  <si>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</si>
  <si>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</si>
  <si>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</si>
  <si>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</si>
  <si>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</si>
  <si>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</si>
  <si>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</si>
  <si>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</si>
  <si>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</si>
  <si>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</si>
  <si>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</si>
  <si>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</si>
  <si>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</si>
  <si>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</si>
  <si>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</si>
  <si>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</si>
  <si>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</si>
  <si>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</si>
  <si>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</si>
  <si>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</si>
  <si>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</si>
  <si>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</si>
  <si>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</si>
  <si>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</si>
  <si>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</si>
  <si>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</si>
  <si>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</si>
  <si>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</si>
  <si>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</si>
  <si>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</si>
  <si>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</si>
  <si>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</si>
  <si>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</si>
  <si>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</si>
  <si>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</si>
  <si>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</si>
  <si>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</si>
  <si>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</si>
  <si>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</si>
  <si>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</si>
  <si>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</si>
  <si>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</si>
  <si>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</si>
  <si>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</si>
  <si>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</si>
  <si>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</si>
  <si>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</si>
  <si>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</si>
  <si>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</si>
  <si>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</si>
  <si>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</si>
  <si>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</si>
  <si>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</si>
  <si>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</si>
  <si>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</si>
  <si>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</si>
  <si>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</si>
  <si>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</si>
  <si>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</si>
  <si>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</si>
  <si>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</si>
  <si>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</si>
  <si>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</si>
  <si>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</si>
  <si>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</si>
  <si>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</si>
  <si>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</si>
  <si>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</si>
  <si>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</si>
  <si>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</si>
  <si>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</si>
  <si>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</si>
  <si>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</si>
  <si>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</si>
  <si>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</si>
  <si>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</si>
  <si>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</si>
  <si>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</si>
  <si>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</si>
  <si>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</si>
  <si>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</si>
  <si>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</si>
  <si>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</si>
  <si>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</si>
  <si>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</si>
  <si>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</si>
  <si>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</si>
  <si>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</si>
  <si>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</si>
  <si>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</si>
  <si>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</si>
  <si>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</si>
  <si>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</si>
  <si>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</si>
  <si>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</si>
  <si>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</si>
  <si>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</si>
  <si>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</si>
  <si>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</si>
  <si>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</si>
  <si>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</si>
  <si>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</si>
  <si>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</si>
  <si>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</si>
  <si>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</si>
  <si>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</si>
  <si>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</si>
  <si>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</si>
  <si>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</si>
  <si>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</si>
  <si>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</si>
  <si>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</si>
  <si>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</si>
  <si>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</si>
  <si>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</si>
  <si>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</si>
  <si>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</si>
  <si>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</si>
  <si>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</si>
  <si>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</si>
  <si>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</si>
  <si>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</si>
  <si>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</si>
  <si>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</si>
  <si>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</si>
  <si>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</si>
  <si>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</si>
  <si>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</si>
  <si>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</si>
  <si>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</si>
  <si>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</si>
  <si>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</si>
  <si>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</si>
  <si>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</si>
  <si>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</si>
  <si>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</si>
  <si>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</si>
  <si>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</si>
  <si>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</si>
  <si>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</si>
  <si>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</si>
  <si>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</si>
  <si>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</si>
  <si>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</si>
  <si>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</si>
  <si>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</si>
  <si>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</si>
  <si>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</si>
  <si>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</si>
  <si>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</si>
  <si>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</si>
  <si>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</si>
  <si>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</si>
  <si>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</si>
  <si>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</si>
  <si>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</si>
  <si>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</si>
  <si>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</si>
  <si>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</si>
  <si>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</si>
  <si>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</si>
  <si>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</si>
  <si>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</si>
  <si>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</si>
  <si>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</si>
  <si>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</si>
  <si>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</si>
  <si>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</si>
  <si>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</si>
  <si>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</si>
  <si>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</si>
  <si>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</si>
  <si>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</si>
  <si>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</si>
  <si>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</si>
  <si>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</si>
  <si>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</si>
  <si>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</si>
  <si>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</si>
  <si>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</si>
  <si>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</si>
  <si>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</si>
  <si>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</si>
  <si>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</si>
  <si>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</si>
  <si>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</si>
  <si>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</si>
  <si>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</si>
  <si>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</si>
  <si>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</si>
  <si>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</si>
  <si>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</si>
  <si>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</si>
  <si>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</si>
  <si>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</si>
  <si>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</si>
  <si>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</si>
  <si>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</si>
  <si>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</si>
  <si>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</si>
  <si>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</si>
  <si>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</si>
  <si>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</si>
  <si>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</si>
  <si>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</si>
  <si>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</si>
  <si>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</si>
  <si>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</si>
  <si>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</si>
  <si>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</si>
  <si>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</si>
  <si>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</si>
  <si>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</si>
  <si>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</si>
  <si>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</si>
  <si>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</si>
  <si>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</si>
  <si>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</si>
  <si>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</si>
  <si>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</si>
  <si>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</si>
  <si>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</si>
  <si>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</si>
  <si>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</si>
  <si>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</si>
  <si>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</si>
  <si>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</si>
  <si>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</si>
  <si>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</si>
  <si>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</si>
  <si>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</si>
  <si>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</si>
  <si>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</si>
  <si>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</si>
  <si>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</si>
  <si>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</si>
  <si>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</si>
  <si>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</si>
  <si>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</si>
  <si>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</si>
  <si>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</si>
  <si>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</si>
  <si>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</si>
  <si>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</si>
  <si>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</si>
  <si>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</si>
  <si>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</si>
  <si>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</si>
  <si>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</si>
  <si>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</si>
  <si>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</si>
  <si>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</si>
  <si>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</si>
  <si>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</si>
  <si>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</si>
  <si>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</si>
  <si>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</si>
  <si>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</si>
  <si>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</si>
  <si>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</si>
  <si>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</si>
  <si>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</si>
  <si>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</si>
  <si>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</si>
  <si>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</si>
  <si>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</si>
  <si>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</si>
  <si>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</si>
  <si>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</si>
  <si>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</si>
  <si>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</si>
  <si>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</si>
  <si>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</si>
  <si>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</si>
  <si>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</si>
  <si>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</si>
  <si>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</si>
  <si>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</si>
  <si>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</si>
  <si>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</si>
  <si>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</si>
  <si>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</si>
  <si>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</si>
  <si>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</si>
  <si>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</si>
  <si>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</si>
  <si>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</si>
  <si>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</si>
  <si>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</si>
  <si>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</si>
  <si>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</si>
  <si>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</si>
  <si>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</si>
  <si>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</si>
  <si>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</si>
  <si>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</si>
  <si>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</si>
  <si>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</si>
  <si>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</si>
  <si>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</si>
  <si>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</si>
  <si>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</si>
  <si>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</si>
  <si>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</si>
  <si>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</si>
  <si>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</si>
  <si>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</si>
  <si>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</si>
  <si>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</si>
  <si>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</si>
  <si>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</si>
  <si>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</si>
  <si>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</si>
  <si>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</si>
  <si>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</si>
  <si>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</si>
  <si>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</si>
  <si>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</si>
  <si>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</si>
  <si>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</si>
  <si>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</si>
  <si>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</si>
  <si>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</si>
  <si>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</si>
  <si>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</si>
  <si>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</si>
  <si>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</si>
  <si>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</si>
  <si>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</si>
  <si>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</si>
  <si>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</si>
  <si>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</si>
  <si>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</si>
  <si>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</si>
  <si>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</si>
  <si>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</si>
  <si>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</si>
  <si>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</si>
  <si>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</si>
  <si>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</si>
  <si>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</si>
  <si>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</si>
  <si>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</si>
  <si>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</si>
  <si>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</si>
  <si>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</si>
  <si>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</si>
  <si>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</si>
  <si>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</si>
  <si>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</si>
  <si>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</si>
  <si>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</si>
  <si>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</si>
  <si>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</si>
  <si>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</si>
  <si>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</si>
  <si>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</si>
  <si>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</si>
  <si>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</si>
  <si>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</si>
  <si>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</si>
  <si>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</si>
  <si>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</si>
  <si>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</si>
  <si>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</si>
  <si>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</si>
  <si>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</si>
  <si>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</si>
  <si>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</si>
  <si>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</si>
  <si>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</si>
  <si>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</si>
  <si>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</si>
  <si>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</si>
  <si>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</si>
  <si>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</si>
  <si>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</si>
  <si>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</si>
  <si>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</si>
  <si>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</si>
  <si>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</si>
  <si>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</si>
  <si>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</si>
  <si>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</si>
  <si>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</si>
  <si>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</si>
  <si>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</si>
  <si>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</si>
  <si>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</si>
  <si>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</si>
  <si>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</si>
  <si>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</si>
  <si>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</si>
  <si>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</si>
  <si>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</si>
  <si>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</si>
  <si>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</si>
  <si>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</si>
  <si>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</si>
  <si>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</si>
  <si>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</si>
  <si>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</si>
  <si>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</si>
  <si>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</si>
  <si>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</si>
  <si>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</si>
  <si>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</si>
  <si>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</si>
  <si>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</si>
  <si>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</si>
  <si>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</si>
  <si>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</si>
  <si>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</si>
  <si>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</si>
  <si>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</si>
  <si>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</si>
  <si>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</si>
  <si>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</si>
  <si>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</si>
  <si>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</si>
  <si>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</si>
  <si>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</si>
  <si>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</si>
  <si>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</si>
  <si>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</si>
  <si>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</si>
  <si>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</si>
  <si>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</si>
  <si>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</si>
  <si>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</si>
  <si>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</si>
  <si>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</si>
  <si>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</si>
  <si>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</si>
  <si>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</si>
  <si>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</si>
  <si>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</si>
  <si>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</si>
  <si>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</si>
  <si>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</si>
  <si>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</si>
  <si>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</si>
  <si>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</si>
  <si>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</si>
  <si>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</si>
  <si>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</si>
  <si>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</si>
  <si>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</si>
  <si>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</si>
  <si>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</si>
  <si>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</si>
  <si>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</si>
  <si>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</si>
  <si>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</si>
  <si>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</si>
  <si>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</si>
  <si>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</si>
  <si>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</si>
  <si>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</si>
  <si>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</si>
  <si>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</si>
  <si>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</si>
  <si>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</si>
  <si>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</si>
  <si>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</si>
  <si>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</si>
  <si>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</si>
  <si>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</si>
  <si>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</si>
  <si>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</si>
  <si>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</si>
  <si>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</si>
  <si>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</si>
  <si>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</si>
  <si>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</si>
  <si>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</si>
  <si>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</si>
  <si>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</si>
  <si>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</si>
  <si>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</si>
  <si>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</si>
  <si>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</si>
  <si>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</si>
  <si>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</si>
  <si>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</si>
  <si>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</si>
  <si>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</si>
  <si>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</si>
  <si>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</si>
  <si>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</si>
  <si>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</si>
  <si>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</si>
  <si>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</si>
  <si>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</si>
  <si>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</si>
  <si>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</si>
  <si>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</si>
  <si>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</si>
  <si>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</si>
  <si>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</si>
  <si>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</si>
  <si>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</si>
  <si>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</si>
  <si>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</si>
  <si>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</si>
  <si>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</si>
  <si>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</si>
  <si>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</si>
  <si>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</si>
  <si>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</si>
  <si>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</si>
  <si>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</si>
  <si>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</si>
  <si>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</si>
  <si>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</si>
  <si>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</si>
  <si>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</si>
  <si>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</si>
  <si>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</si>
  <si>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</si>
  <si>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</si>
  <si>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</si>
  <si>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</si>
  <si>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</si>
  <si>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</si>
  <si>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</si>
  <si>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</si>
  <si>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</si>
  <si>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</si>
  <si>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</si>
  <si>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</si>
  <si>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</si>
  <si>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</si>
  <si>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</si>
  <si>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</si>
  <si>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</si>
  <si>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</si>
  <si>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</si>
  <si>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</si>
  <si>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</si>
  <si>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</si>
  <si>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</si>
  <si>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</si>
  <si>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</si>
  <si>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</si>
  <si>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</si>
  <si>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</si>
  <si>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</si>
  <si>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</si>
  <si>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</si>
  <si>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</si>
  <si>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</si>
  <si>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</si>
  <si>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</si>
  <si>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</si>
  <si>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</si>
  <si>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</si>
  <si>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</si>
  <si>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</si>
  <si>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</si>
  <si>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</si>
  <si>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</si>
  <si>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</si>
  <si>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</si>
  <si>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</si>
  <si>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</si>
  <si>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</si>
  <si>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</si>
  <si>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</si>
  <si>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</si>
  <si>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</si>
  <si>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</si>
  <si>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</si>
  <si>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</si>
  <si>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</si>
  <si>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</si>
  <si>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</si>
  <si>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</si>
  <si>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</si>
  <si>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</si>
  <si>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</si>
  <si>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</si>
  <si>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</si>
  <si>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</si>
  <si>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</si>
  <si>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</si>
  <si>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</si>
  <si>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</si>
  <si>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</si>
  <si>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</si>
  <si>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</si>
  <si>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</si>
  <si>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</si>
  <si>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</si>
  <si>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</si>
  <si>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</si>
  <si>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</si>
  <si>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</si>
  <si>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</si>
  <si>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</si>
  <si>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</si>
  <si>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</si>
  <si>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</si>
  <si>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</si>
  <si>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</si>
  <si>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</si>
  <si>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</si>
  <si>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</si>
  <si>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</si>
  <si>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</si>
  <si>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</si>
  <si>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</si>
  <si>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</si>
  <si>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</si>
  <si>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</si>
  <si>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</si>
  <si>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</si>
  <si>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</si>
  <si>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</si>
  <si>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</si>
  <si>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</si>
  <si>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</si>
  <si>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</si>
  <si>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</si>
  <si>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</si>
  <si>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</si>
  <si>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</si>
  <si>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</si>
  <si>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</si>
  <si>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</si>
  <si>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</si>
  <si>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</si>
  <si>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</si>
  <si>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</si>
  <si>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</si>
  <si>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</si>
  <si>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</si>
  <si>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</si>
  <si>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</si>
  <si>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</si>
  <si>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</si>
  <si>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</si>
  <si>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</si>
  <si>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</si>
  <si>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</si>
  <si>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</si>
  <si>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</si>
  <si>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</si>
  <si>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</si>
  <si>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</si>
  <si>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</si>
  <si>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</si>
  <si>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</si>
  <si>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</si>
  <si>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</si>
  <si>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</si>
  <si>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</si>
  <si>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</si>
  <si>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</si>
  <si>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</si>
  <si>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</si>
  <si>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</si>
  <si>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</si>
  <si>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</si>
  <si>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</si>
  <si>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</si>
  <si>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</si>
  <si>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</si>
  <si>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</si>
  <si>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</si>
  <si>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</si>
  <si>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</si>
  <si>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</si>
  <si>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</si>
  <si>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</si>
  <si>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</si>
  <si>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</si>
  <si>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</si>
  <si>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</si>
  <si>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</si>
  <si>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</si>
  <si>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</si>
  <si>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</si>
  <si>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</si>
  <si>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</si>
  <si>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</si>
  <si>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</si>
  <si>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</si>
  <si>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</si>
  <si>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</si>
  <si>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</si>
  <si>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</si>
  <si>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</si>
  <si>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</si>
  <si>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</si>
  <si>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</si>
  <si>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</si>
  <si>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</si>
  <si>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</si>
  <si>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</si>
  <si>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</si>
  <si>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</si>
  <si>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</si>
  <si>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</si>
  <si>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</si>
  <si>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</si>
  <si>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</si>
  <si>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</si>
  <si>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</si>
  <si>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</si>
  <si>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</si>
  <si>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</si>
  <si>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</si>
  <si>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</si>
  <si>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</si>
  <si>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</si>
  <si>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</si>
  <si>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</si>
  <si>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</si>
  <si>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</si>
  <si>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</si>
  <si>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</si>
  <si>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</si>
  <si>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</si>
  <si>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</si>
  <si>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</si>
  <si>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</si>
  <si>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</si>
  <si>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</si>
  <si>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</si>
  <si>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</si>
  <si>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</si>
  <si>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</si>
  <si>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</si>
  <si>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</si>
  <si>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</si>
  <si>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</si>
  <si>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</si>
  <si>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</si>
  <si>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</si>
  <si>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</si>
  <si>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</si>
  <si>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</si>
  <si>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</si>
  <si>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</si>
  <si>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</si>
  <si>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</si>
  <si>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</si>
  <si>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</si>
  <si>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</si>
  <si>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</si>
  <si>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</si>
  <si>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</si>
  <si>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</si>
  <si>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</si>
  <si>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</si>
  <si>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</si>
  <si>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</si>
  <si>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</si>
  <si>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</si>
  <si>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</si>
  <si>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</si>
  <si>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</si>
  <si>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</si>
  <si>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</si>
  <si>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</si>
  <si>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</si>
  <si>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</si>
  <si>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</si>
  <si>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</si>
  <si>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</si>
  <si>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</si>
  <si>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</si>
  <si>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</si>
  <si>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</si>
  <si>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</si>
  <si>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</si>
  <si>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</si>
  <si>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</si>
  <si>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</si>
  <si>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</si>
  <si>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</si>
  <si>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</si>
  <si>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</si>
  <si>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</si>
  <si>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</si>
  <si>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</si>
  <si>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</si>
  <si>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</si>
  <si>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</si>
  <si>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</si>
  <si>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</si>
  <si>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</si>
  <si>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</si>
  <si>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</si>
  <si>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</si>
  <si>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</si>
  <si>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</si>
  <si>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</si>
  <si>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</si>
  <si>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</si>
  <si>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</si>
  <si>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</si>
  <si>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</si>
  <si>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</si>
  <si>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</si>
  <si>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</si>
  <si>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</si>
  <si>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</si>
  <si>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</si>
  <si>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</si>
  <si>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</si>
  <si>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</si>
  <si>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</si>
  <si>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</si>
  <si>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</si>
  <si>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</si>
  <si>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</si>
  <si>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</si>
  <si>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</si>
  <si>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</si>
  <si>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</si>
  <si>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</si>
  <si>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</si>
  <si>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</si>
  <si>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</si>
  <si>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</si>
  <si>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</si>
  <si>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</si>
  <si>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</si>
  <si>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</si>
  <si>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</si>
  <si>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</si>
  <si>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</si>
  <si>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</si>
  <si>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</si>
  <si>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</si>
  <si>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</si>
  <si>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</si>
  <si>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</si>
  <si>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</si>
  <si>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</si>
  <si>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</si>
  <si>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</si>
  <si>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</si>
  <si>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</si>
  <si>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</si>
  <si>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</si>
  <si>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</si>
  <si>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</si>
  <si>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</si>
  <si>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</si>
  <si>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</si>
  <si>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</si>
  <si>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</si>
  <si>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</si>
  <si>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</si>
  <si>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</si>
  <si>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</si>
  <si>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</si>
  <si>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</si>
  <si>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</si>
  <si>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</si>
  <si>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</si>
  <si>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</si>
  <si>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</si>
  <si>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</si>
  <si>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</si>
  <si>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</si>
  <si>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</si>
  <si>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</si>
  <si>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</si>
  <si>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</si>
  <si>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</si>
  <si>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</si>
  <si>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</si>
  <si>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</si>
  <si>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</si>
  <si>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</si>
  <si>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</si>
  <si>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</si>
  <si>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</si>
  <si>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</si>
  <si>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</si>
  <si>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</si>
  <si>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</si>
  <si>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</si>
  <si>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</si>
  <si>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</si>
  <si>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</si>
  <si>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</si>
  <si>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</si>
  <si>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</si>
  <si>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</si>
  <si>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</si>
  <si>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</si>
  <si>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</si>
  <si>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</si>
  <si>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</si>
  <si>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</si>
  <si>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</si>
  <si>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</si>
  <si>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</si>
  <si>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</si>
  <si>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</si>
  <si>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</si>
  <si>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</si>
  <si>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</si>
  <si>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</si>
  <si>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</si>
  <si>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</si>
  <si>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</si>
  <si>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</si>
  <si>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</si>
  <si>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</si>
  <si>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</si>
  <si>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</si>
  <si>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</si>
  <si>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</si>
  <si>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</si>
  <si>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</si>
  <si>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</si>
  <si>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</si>
  <si>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</si>
  <si>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</si>
  <si>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</si>
  <si>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</si>
  <si>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</si>
  <si>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</si>
  <si>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</si>
  <si>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</si>
  <si>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</si>
  <si>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</si>
  <si>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</si>
  <si>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</si>
  <si>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</si>
  <si>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</si>
  <si>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</si>
  <si>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</si>
  <si>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</si>
  <si>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</si>
  <si>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</si>
  <si>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</si>
  <si>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</si>
  <si>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</si>
  <si>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</si>
  <si>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</si>
  <si>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</si>
  <si>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</si>
  <si>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</si>
  <si>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</si>
  <si>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</si>
  <si>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</si>
  <si>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</si>
  <si>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</si>
  <si>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</si>
  <si>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</si>
  <si>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</si>
  <si>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</si>
  <si>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</si>
  <si>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</si>
  <si>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</si>
  <si>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</si>
  <si>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</si>
  <si>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</si>
  <si>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</si>
  <si>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</si>
  <si>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</si>
  <si>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</si>
  <si>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</si>
  <si>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</si>
  <si>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</si>
  <si>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</si>
  <si>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</si>
  <si>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</si>
  <si>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</si>
  <si>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</si>
  <si>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</si>
  <si>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</si>
  <si>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</si>
  <si>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</si>
  <si>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</si>
  <si>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</si>
  <si>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</si>
  <si>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</si>
  <si>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</si>
  <si>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</si>
  <si>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</si>
  <si>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</si>
  <si>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</si>
  <si>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</si>
  <si>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</si>
  <si>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</si>
  <si>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</si>
  <si>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</si>
  <si>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</si>
  <si>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</si>
  <si>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</si>
  <si>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</si>
  <si>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</si>
  <si>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</si>
  <si>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</si>
  <si>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</si>
  <si>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</si>
  <si>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</si>
  <si>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</si>
  <si>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</si>
  <si>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</si>
  <si>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</si>
  <si>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</si>
  <si>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</si>
  <si>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</si>
  <si>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</si>
  <si>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</si>
  <si>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</si>
  <si>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</si>
  <si>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</si>
  <si>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</si>
  <si>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</si>
  <si>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</si>
  <si>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</si>
  <si>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</si>
  <si>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</si>
  <si>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</si>
  <si>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</si>
  <si>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</si>
  <si>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</si>
  <si>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</si>
  <si>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</si>
  <si>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</si>
  <si>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</si>
  <si>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</si>
  <si>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</si>
  <si>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</si>
  <si>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</si>
  <si>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</si>
  <si>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</si>
  <si>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</si>
  <si>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</si>
  <si>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</si>
  <si>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</si>
  <si>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</si>
  <si>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</si>
  <si>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</si>
  <si>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</si>
  <si>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</si>
  <si>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</si>
  <si>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</si>
  <si>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</si>
  <si>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</si>
  <si>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</si>
  <si>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</si>
  <si>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</si>
  <si>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</si>
  <si>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</si>
  <si>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</si>
  <si>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</si>
  <si>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</si>
  <si>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</si>
  <si>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</si>
  <si>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</si>
  <si>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</si>
  <si>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</si>
  <si>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</si>
  <si>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</si>
  <si>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</si>
  <si>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</si>
  <si>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</si>
  <si>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</si>
  <si>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</si>
  <si>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</si>
  <si>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</si>
  <si>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</si>
  <si>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</si>
  <si>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</si>
  <si>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</si>
  <si>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</si>
  <si>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</si>
  <si>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</si>
  <si>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</si>
  <si>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</si>
  <si>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</si>
  <si>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</si>
  <si>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</si>
  <si>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</si>
  <si>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</si>
  <si>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</si>
  <si>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</si>
  <si>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</si>
  <si>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</si>
  <si>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</si>
  <si>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</si>
  <si>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</si>
  <si>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</si>
  <si>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</si>
  <si>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</si>
  <si>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</si>
  <si>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</si>
  <si>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</si>
  <si>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</si>
  <si>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</si>
  <si>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</si>
  <si>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</si>
  <si>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</si>
  <si>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</si>
  <si>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</si>
  <si>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</si>
  <si>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</si>
  <si>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</si>
  <si>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</si>
  <si>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</si>
  <si>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</si>
  <si>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</si>
  <si>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</si>
  <si>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</si>
  <si>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</si>
  <si>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</si>
  <si>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</si>
  <si>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</si>
  <si>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</si>
  <si>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</si>
  <si>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</si>
  <si>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</si>
  <si>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</si>
  <si>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</si>
  <si>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</si>
  <si>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</si>
  <si>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</si>
  <si>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</si>
  <si>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</si>
  <si>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</si>
  <si>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</si>
  <si>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</si>
  <si>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</si>
  <si>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</si>
  <si>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</si>
  <si>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</si>
  <si>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</si>
  <si>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</si>
  <si>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</si>
  <si>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</si>
  <si>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</si>
  <si>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</si>
  <si>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</si>
  <si>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</si>
  <si>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</si>
  <si>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</si>
  <si>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</si>
  <si>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</si>
  <si>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</si>
  <si>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</si>
  <si>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</si>
  <si>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</si>
  <si>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</si>
  <si>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</si>
  <si>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</si>
  <si>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</si>
  <si>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</si>
  <si>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</si>
  <si>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</si>
  <si>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</si>
  <si>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</si>
  <si>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</si>
  <si>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</si>
  <si>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</si>
  <si>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</si>
  <si>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</si>
  <si>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</si>
  <si>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</si>
  <si>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</si>
  <si>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</si>
  <si>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</si>
  <si>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</si>
  <si>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</si>
  <si>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</si>
  <si>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</si>
  <si>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</si>
  <si>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</si>
  <si>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</si>
  <si>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</si>
  <si>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</si>
  <si>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</si>
  <si>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</si>
  <si>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</si>
  <si>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</si>
  <si>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</si>
  <si>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</si>
  <si>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</si>
  <si>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</si>
  <si>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</si>
  <si>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</si>
  <si>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</si>
  <si>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</si>
  <si>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</si>
  <si>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</si>
  <si>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</si>
  <si>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</si>
  <si>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</si>
  <si>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</si>
  <si>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</si>
  <si>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</si>
  <si>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</si>
  <si>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</si>
  <si>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</si>
  <si>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</si>
  <si>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</si>
  <si>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</si>
  <si>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</si>
  <si>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</si>
  <si>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</si>
  <si>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</si>
  <si>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</si>
  <si>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</si>
  <si>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</si>
  <si>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</si>
  <si>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</si>
  <si>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</si>
  <si>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</si>
  <si>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</si>
  <si>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</si>
  <si>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</si>
  <si>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</si>
  <si>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</si>
  <si>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</si>
  <si>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</si>
  <si>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</si>
  <si>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</si>
  <si>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</si>
  <si>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</si>
  <si>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</si>
  <si>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</si>
  <si>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</si>
  <si>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</si>
  <si>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</si>
  <si>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</si>
  <si>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</si>
  <si>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</si>
  <si>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</si>
  <si>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</si>
  <si>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</si>
  <si>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</si>
  <si>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</si>
  <si>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</si>
  <si>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</si>
  <si>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</si>
  <si>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</si>
  <si>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</si>
  <si>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</si>
  <si>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</si>
  <si>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</si>
  <si>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</si>
  <si>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</si>
  <si>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</si>
  <si>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</si>
  <si>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</si>
  <si>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</si>
  <si>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</si>
  <si>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</si>
  <si>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</si>
  <si>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</si>
  <si>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</si>
  <si>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</si>
  <si>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</si>
  <si>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</si>
  <si>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</si>
  <si>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</si>
  <si>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</si>
  <si>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</si>
  <si>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</si>
  <si>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</si>
  <si>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</si>
  <si>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</si>
  <si>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</si>
  <si>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</si>
  <si>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</si>
  <si>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</si>
  <si>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</si>
  <si>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</si>
  <si>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</si>
  <si>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</si>
  <si>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</si>
  <si>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</si>
  <si>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</si>
  <si>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</si>
  <si>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</si>
  <si>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</si>
  <si>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</si>
  <si>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</si>
  <si>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</si>
  <si>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</si>
  <si>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</si>
  <si>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</si>
  <si>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</si>
  <si>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</si>
  <si>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</si>
  <si>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</si>
  <si>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</si>
  <si>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</si>
  <si>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</si>
  <si>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</si>
  <si>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</si>
  <si>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</si>
  <si>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</si>
  <si>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</si>
  <si>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</si>
  <si>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</si>
  <si>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</si>
  <si>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</si>
  <si>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</si>
  <si>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</si>
  <si>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</si>
  <si>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</si>
  <si>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</si>
  <si>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</si>
  <si>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</si>
  <si>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</si>
  <si>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</si>
  <si>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</si>
  <si>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</si>
  <si>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</si>
  <si>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</si>
  <si>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</si>
  <si>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</si>
  <si>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</si>
  <si>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</si>
  <si>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</si>
  <si>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</si>
  <si>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</si>
  <si>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</si>
  <si>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</si>
  <si>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</si>
  <si>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</si>
  <si>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</si>
  <si>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</si>
  <si>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</si>
  <si>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</si>
  <si>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</si>
  <si>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</si>
  <si>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</si>
  <si>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</si>
  <si>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</si>
  <si>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</si>
  <si>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</si>
  <si>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</si>
  <si>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</si>
  <si>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</si>
  <si>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</si>
  <si>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</si>
  <si>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</si>
  <si>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</si>
  <si>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</si>
  <si>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</si>
  <si>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</si>
  <si>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</si>
  <si>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</si>
  <si>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</si>
  <si>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</si>
  <si>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</si>
  <si>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</si>
  <si>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</si>
  <si>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</si>
  <si>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</si>
  <si>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</si>
  <si>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</si>
  <si>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</si>
  <si>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</si>
  <si>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</si>
  <si>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</si>
  <si>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</si>
  <si>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</si>
  <si>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</si>
  <si>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</si>
  <si>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</si>
  <si>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</si>
  <si>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</si>
  <si>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</si>
  <si>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</si>
  <si>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</si>
  <si>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</si>
  <si>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</si>
  <si>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</si>
  <si>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</si>
  <si>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</si>
  <si>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</si>
  <si>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</si>
  <si>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</si>
  <si>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</si>
  <si>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</si>
  <si>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</si>
  <si>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</si>
  <si>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</si>
  <si>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</si>
  <si>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</si>
  <si>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</si>
  <si>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</si>
  <si>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</si>
  <si>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</si>
  <si>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</si>
  <si>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</si>
  <si>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</si>
  <si>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</si>
  <si>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</si>
  <si>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</si>
  <si>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</si>
  <si>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</si>
  <si>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</si>
  <si>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</si>
  <si>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</si>
  <si>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</si>
  <si>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</si>
  <si>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</si>
  <si>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</si>
  <si>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</si>
  <si>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</si>
  <si>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</si>
  <si>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</si>
  <si>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</si>
  <si>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</si>
  <si>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</si>
  <si>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</si>
  <si>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</si>
  <si>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</si>
  <si>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</si>
  <si>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</si>
  <si>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</si>
  <si>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</si>
  <si>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</si>
  <si>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</si>
  <si>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</si>
  <si>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</si>
  <si>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</si>
  <si>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</si>
  <si>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</si>
  <si>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</si>
  <si>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</si>
  <si>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</si>
  <si>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</si>
  <si>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</si>
  <si>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</si>
  <si>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</si>
  <si>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</si>
  <si>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</si>
  <si>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</si>
  <si>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</si>
  <si>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</si>
  <si>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</si>
  <si>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</si>
  <si>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</si>
  <si>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</si>
  <si>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</si>
  <si>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</si>
  <si>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</si>
  <si>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</si>
  <si>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</si>
  <si>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</si>
  <si>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</si>
  <si>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</si>
  <si>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</si>
  <si>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</si>
  <si>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</si>
  <si>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</si>
  <si>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</si>
  <si>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</si>
  <si>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</si>
  <si>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</si>
  <si>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</si>
  <si>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</si>
  <si>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</si>
  <si>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</si>
  <si>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</si>
  <si>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</si>
  <si>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</si>
  <si>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</si>
  <si>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</si>
  <si>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</si>
  <si>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</si>
  <si>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</si>
  <si>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</si>
  <si>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</si>
  <si>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</si>
  <si>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</si>
  <si>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</si>
  <si>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</si>
  <si>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</si>
  <si>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</si>
  <si>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</si>
  <si>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</si>
  <si>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</si>
  <si>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</si>
  <si>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</si>
  <si>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</si>
  <si>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</si>
  <si>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</si>
  <si>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</si>
  <si>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</si>
  <si>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</si>
  <si>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</si>
  <si>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</si>
  <si>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</si>
  <si>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</si>
  <si>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</si>
  <si>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</si>
  <si>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</si>
  <si>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</si>
  <si>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</si>
  <si>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</si>
  <si>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</si>
  <si>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</si>
  <si>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</si>
  <si>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</si>
  <si>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</si>
  <si>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</si>
  <si>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</si>
  <si>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</si>
  <si>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</si>
  <si>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</si>
  <si>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</si>
  <si>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</si>
  <si>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</si>
  <si>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</si>
  <si>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</si>
  <si>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</si>
  <si>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</si>
  <si>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</si>
  <si>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</si>
  <si>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</si>
  <si>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</si>
  <si>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</si>
  <si>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</si>
  <si>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</si>
  <si>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</si>
  <si>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</si>
  <si>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</si>
  <si>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</si>
  <si>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</si>
  <si>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</si>
  <si>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</si>
  <si>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</si>
  <si>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</si>
  <si>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</si>
  <si>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</si>
  <si>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</si>
  <si>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</si>
  <si>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</si>
  <si>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</si>
  <si>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</si>
  <si>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</si>
  <si>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</si>
  <si>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</si>
  <si>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</si>
  <si>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</si>
  <si>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</si>
  <si>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</si>
  <si>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</si>
  <si>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</si>
  <si>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</si>
  <si>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</si>
  <si>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</si>
  <si>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</si>
  <si>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</si>
  <si>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</si>
  <si>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</si>
  <si>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</si>
  <si>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</si>
  <si>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</si>
  <si>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</si>
  <si>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</si>
  <si>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</si>
  <si>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</si>
  <si>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</si>
  <si>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</si>
  <si>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</si>
  <si>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</si>
  <si>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</si>
  <si>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</si>
  <si>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</si>
  <si>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</si>
  <si>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</si>
  <si>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</si>
  <si>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</si>
  <si>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</si>
  <si>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</si>
  <si>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</si>
  <si>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</si>
  <si>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</si>
  <si>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</si>
  <si>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</si>
  <si>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</si>
  <si>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</si>
  <si>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</si>
  <si>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</si>
  <si>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</si>
  <si>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</si>
  <si>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</si>
  <si>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</si>
  <si>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</si>
  <si>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</si>
  <si>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</si>
  <si>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</si>
  <si>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</si>
  <si>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</si>
  <si>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</si>
  <si>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</si>
  <si>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</si>
  <si>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</si>
  <si>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</si>
  <si>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</si>
  <si>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</si>
  <si>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</si>
  <si>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</si>
  <si>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</si>
  <si>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</si>
  <si>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</si>
  <si>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</si>
  <si>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</si>
  <si>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</si>
  <si>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</si>
  <si>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</si>
  <si>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</si>
  <si>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</si>
  <si>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</si>
  <si>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</si>
  <si>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</si>
  <si>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</si>
  <si>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</si>
  <si>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</si>
  <si>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</si>
  <si>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</si>
  <si>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</si>
  <si>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</si>
  <si>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</si>
  <si>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</si>
  <si>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</si>
  <si>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</si>
  <si>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</si>
  <si>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</si>
  <si>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</si>
  <si>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</si>
  <si>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</si>
  <si>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</si>
  <si>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</si>
  <si>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</si>
  <si>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</si>
  <si>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</si>
  <si>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</si>
  <si>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</si>
  <si>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</si>
  <si>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</si>
  <si>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</si>
  <si>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</si>
  <si>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</si>
  <si>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</si>
  <si>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</si>
  <si>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</si>
  <si>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</si>
  <si>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</si>
  <si>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</si>
  <si>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</si>
  <si>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</si>
  <si>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</si>
  <si>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</si>
  <si>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</si>
  <si>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</si>
  <si>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</si>
  <si>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</si>
  <si>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</si>
  <si>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</si>
  <si>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</si>
  <si>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</si>
  <si>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</si>
  <si>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</si>
  <si>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</si>
  <si>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</si>
  <si>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</si>
  <si>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</si>
  <si>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</si>
  <si>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</si>
  <si>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</si>
  <si>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</si>
  <si>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</si>
  <si>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</si>
  <si>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</si>
  <si>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</si>
  <si>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</si>
  <si>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</si>
  <si>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</si>
  <si>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</si>
  <si>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</si>
  <si>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</si>
  <si>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</si>
  <si>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</si>
  <si>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</si>
  <si>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</si>
  <si>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</si>
  <si>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</si>
  <si>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</si>
  <si>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</si>
  <si>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</si>
  <si>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</si>
  <si>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</si>
  <si>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</si>
  <si>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</si>
  <si>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</si>
  <si>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</si>
  <si>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</si>
  <si>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</si>
  <si>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</si>
  <si>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</si>
  <si>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</si>
  <si>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</si>
  <si>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</si>
  <si>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</si>
  <si>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</si>
  <si>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</si>
  <si>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</si>
  <si>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</si>
  <si>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</si>
  <si>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</si>
  <si>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</si>
  <si>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</si>
  <si>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</si>
  <si>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</si>
  <si>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</si>
  <si>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</si>
  <si>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</si>
  <si>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</si>
  <si>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</si>
  <si>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</si>
  <si>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</si>
  <si>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</si>
  <si>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</si>
  <si>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</si>
  <si>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</si>
  <si>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</si>
  <si>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</si>
  <si>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</si>
  <si>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</si>
  <si>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</si>
  <si>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</si>
  <si>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</si>
  <si>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</si>
  <si>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</si>
  <si>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</si>
  <si>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</si>
  <si>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</si>
  <si>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</si>
  <si>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</si>
  <si>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</si>
  <si>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</si>
  <si>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</si>
  <si>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</si>
  <si>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</si>
  <si>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</si>
  <si>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</si>
  <si>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</si>
  <si>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</si>
  <si>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</si>
  <si>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</si>
  <si>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</si>
  <si>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</si>
  <si>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</si>
  <si>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</si>
  <si>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</si>
  <si>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</si>
  <si>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</si>
  <si>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</si>
  <si>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</si>
  <si>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</si>
  <si>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</si>
  <si>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</si>
  <si>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</si>
  <si>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</si>
  <si>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</si>
  <si>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</si>
  <si>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</si>
  <si>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</si>
  <si>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</si>
  <si>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</si>
  <si>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</si>
  <si>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</si>
  <si>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</si>
  <si>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</si>
  <si>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</si>
  <si>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</si>
  <si>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</si>
  <si>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</si>
  <si>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</si>
  <si>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</si>
  <si>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</si>
  <si>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</si>
  <si>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</si>
  <si>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</si>
  <si>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</si>
  <si>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</si>
  <si>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</si>
  <si>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</si>
  <si>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</si>
  <si>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</si>
  <si>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</si>
  <si>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</si>
  <si>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</si>
  <si>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</si>
  <si>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</si>
  <si>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</si>
  <si>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</si>
  <si>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</si>
  <si>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</si>
  <si>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</si>
  <si>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</si>
  <si>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</si>
  <si>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</si>
  <si>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</si>
  <si>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</si>
  <si>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</si>
  <si>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</si>
  <si>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</si>
  <si>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</si>
  <si>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</si>
  <si>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</si>
  <si>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</si>
  <si>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</si>
  <si>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</si>
  <si>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</si>
  <si>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</si>
  <si>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</si>
  <si>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</si>
  <si>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</si>
  <si>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</si>
  <si>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</si>
  <si>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</si>
  <si>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</si>
  <si>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</si>
  <si>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</si>
  <si>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</si>
  <si>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</si>
  <si>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</si>
  <si>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</si>
  <si>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</si>
  <si>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</si>
  <si>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</si>
  <si>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</si>
  <si>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</si>
  <si>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</si>
  <si>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</si>
  <si>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</si>
  <si>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</si>
  <si>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</si>
  <si>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</si>
  <si>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</si>
  <si>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</si>
  <si>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</si>
  <si>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</si>
  <si>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</si>
  <si>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</si>
  <si>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</si>
  <si>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</si>
  <si>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</si>
  <si>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</si>
  <si>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</si>
  <si>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</si>
  <si>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</si>
  <si>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</si>
  <si>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</si>
  <si>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</si>
  <si>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</si>
  <si>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</si>
  <si>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</si>
  <si>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</si>
  <si>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</si>
  <si>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</si>
  <si>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</si>
  <si>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</si>
  <si>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</si>
  <si>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</si>
  <si>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</si>
  <si>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</si>
  <si>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</si>
  <si>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</si>
  <si>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</si>
  <si>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</si>
  <si>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</si>
  <si>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</si>
  <si>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</si>
  <si>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</si>
  <si>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</si>
  <si>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</si>
  <si>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</si>
  <si>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</si>
  <si>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</si>
  <si>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</si>
  <si>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</si>
  <si>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</si>
  <si>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</si>
  <si>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</si>
  <si>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</si>
  <si>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</si>
  <si>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</si>
  <si>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</si>
  <si>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</si>
  <si>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</si>
  <si>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</si>
  <si>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</si>
  <si>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</si>
  <si>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</si>
  <si>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</si>
  <si>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</si>
  <si>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</si>
  <si>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</si>
  <si>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</si>
  <si>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</si>
  <si>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</si>
  <si>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</si>
  <si>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</si>
  <si>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</si>
  <si>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</si>
  <si>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</si>
  <si>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</si>
  <si>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</si>
  <si>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</si>
  <si>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</si>
  <si>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</si>
  <si>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</si>
  <si>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</si>
  <si>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</si>
  <si>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</si>
  <si>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</si>
  <si>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</si>
  <si>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</si>
  <si>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</si>
  <si>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</si>
  <si>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</si>
  <si>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</si>
  <si>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</si>
  <si>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</si>
  <si>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</si>
  <si>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</si>
  <si>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</si>
  <si>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</si>
  <si>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</si>
  <si>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</si>
  <si>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</si>
  <si>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</si>
  <si>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</si>
  <si>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</si>
  <si>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</si>
  <si>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</si>
  <si>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</si>
  <si>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</si>
  <si>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</si>
  <si>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</si>
  <si>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</si>
  <si>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</si>
  <si>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</si>
  <si>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</si>
  <si>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</si>
  <si>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</si>
  <si>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</si>
  <si>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</si>
  <si>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</si>
  <si>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</si>
  <si>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</si>
  <si>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</si>
  <si>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</si>
  <si>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</si>
  <si>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</si>
  <si>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</si>
  <si>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</si>
  <si>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</si>
  <si>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</si>
  <si>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</si>
  <si>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</si>
  <si>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</si>
  <si>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</si>
  <si>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</si>
  <si>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</si>
  <si>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</si>
  <si>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</si>
  <si>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</si>
  <si>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</si>
  <si>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</si>
  <si>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</si>
  <si>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</si>
  <si>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</si>
  <si>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</si>
  <si>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</si>
  <si>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</si>
  <si>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</si>
  <si>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</si>
  <si>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</si>
  <si>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</si>
  <si>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</si>
  <si>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</si>
  <si>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</si>
  <si>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</si>
  <si>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</si>
  <si>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</si>
  <si>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</si>
  <si>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</si>
  <si>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</si>
  <si>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</si>
  <si>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</si>
  <si>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</si>
  <si>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</si>
  <si>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</si>
  <si>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</si>
  <si>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</si>
  <si>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</si>
  <si>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</si>
  <si>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</si>
  <si>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</si>
  <si>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</si>
  <si>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</si>
  <si>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</si>
  <si>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</si>
  <si>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</si>
  <si>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</si>
  <si>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</si>
  <si>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</si>
  <si>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</si>
  <si>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</si>
  <si>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</si>
  <si>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</si>
  <si>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</si>
  <si>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</si>
  <si>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</si>
  <si>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</si>
  <si>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</si>
  <si>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</si>
  <si>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</si>
  <si>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</si>
  <si>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</si>
  <si>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</si>
  <si>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</si>
  <si>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</si>
  <si>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</si>
  <si>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</si>
  <si>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</si>
  <si>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</si>
  <si>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</si>
  <si>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</si>
  <si>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</si>
  <si>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</si>
  <si>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</si>
  <si>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</si>
  <si>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</si>
  <si>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</si>
  <si>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</si>
  <si>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</si>
  <si>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</si>
  <si>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</si>
  <si>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</si>
  <si>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</si>
  <si>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</si>
  <si>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</si>
  <si>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</si>
  <si>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</si>
  <si>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</si>
  <si>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</si>
  <si>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</si>
  <si>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</si>
  <si>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</si>
  <si>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</si>
  <si>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</si>
  <si>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</si>
  <si>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</si>
  <si>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</si>
  <si>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</si>
  <si>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</si>
  <si>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</si>
  <si>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</si>
  <si>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</si>
  <si>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</si>
  <si>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</si>
  <si>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</si>
  <si>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</si>
  <si>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</si>
  <si>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</si>
  <si>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</si>
  <si>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</si>
  <si>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</si>
  <si>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</si>
  <si>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</si>
  <si>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</si>
  <si>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</si>
  <si>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</si>
  <si>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</si>
  <si>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</si>
  <si>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</si>
  <si>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</si>
  <si>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</si>
  <si>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</si>
  <si>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</si>
  <si>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</si>
  <si>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</si>
  <si>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</si>
  <si>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</si>
  <si>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</si>
  <si>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</si>
  <si>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</si>
  <si>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</si>
  <si>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</si>
  <si>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</si>
  <si>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</si>
  <si>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</si>
  <si>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</si>
  <si>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</si>
  <si>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</si>
  <si>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</si>
  <si>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</si>
  <si>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</si>
  <si>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</si>
  <si>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</si>
  <si>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</si>
  <si>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</si>
  <si>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</si>
  <si>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</si>
  <si>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</si>
  <si>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</si>
  <si>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</si>
  <si>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</si>
  <si>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</si>
  <si>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</si>
  <si>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</si>
  <si>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</si>
  <si>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</si>
  <si>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</si>
  <si>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</si>
  <si>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</si>
  <si>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</si>
  <si>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</si>
  <si>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</si>
  <si>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</si>
  <si>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</si>
  <si>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</si>
  <si>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</si>
  <si>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</si>
  <si>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</si>
  <si>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</si>
  <si>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</si>
  <si>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</si>
  <si>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</si>
  <si>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</si>
  <si>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</si>
  <si>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</si>
  <si>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</si>
  <si>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</si>
  <si>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</si>
  <si>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</si>
  <si>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</si>
  <si>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</si>
  <si>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</si>
  <si>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</si>
  <si>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</si>
  <si>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</si>
  <si>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</si>
  <si>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</si>
  <si>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</si>
  <si>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</si>
  <si>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</si>
  <si>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</si>
  <si>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</si>
  <si>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</si>
  <si>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</si>
  <si>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</si>
  <si>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</si>
  <si>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</si>
  <si>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</si>
  <si>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</si>
  <si>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</si>
  <si>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</si>
  <si>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</si>
  <si>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</si>
  <si>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</si>
  <si>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</si>
  <si>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</si>
  <si>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</si>
  <si>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</si>
  <si>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</si>
  <si>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</si>
  <si>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</si>
  <si>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</si>
  <si>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</si>
  <si>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</si>
  <si>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</si>
  <si>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</si>
  <si>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</si>
  <si>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</si>
  <si>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</si>
  <si>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</si>
  <si>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</si>
  <si>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</si>
  <si>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</si>
  <si>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</si>
  <si>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</si>
  <si>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</si>
  <si>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</si>
  <si>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</si>
  <si>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</si>
  <si>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</si>
  <si>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</si>
  <si>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</si>
  <si>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</si>
  <si>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</si>
  <si>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</si>
  <si>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</si>
  <si>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</si>
  <si>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</si>
  <si>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</si>
  <si>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</si>
  <si>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</si>
  <si>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</si>
  <si>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</si>
  <si>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</si>
  <si>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</si>
  <si>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</si>
  <si>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</si>
  <si>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</si>
  <si>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</si>
  <si>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</si>
  <si>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</si>
  <si>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</si>
  <si>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</si>
  <si>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</si>
  <si>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</si>
  <si>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</si>
  <si>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</si>
  <si>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</si>
  <si>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</si>
  <si>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</si>
  <si>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</si>
  <si>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</si>
  <si>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</si>
  <si>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</si>
  <si>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</si>
  <si>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</si>
  <si>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</si>
  <si>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</si>
  <si>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</si>
  <si>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</si>
  <si>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</si>
  <si>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</si>
  <si>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</si>
  <si>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</si>
  <si>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</si>
  <si>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</si>
  <si>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</si>
  <si>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</si>
  <si>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</si>
  <si>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</si>
  <si>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</si>
  <si>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</si>
  <si>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</si>
  <si>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</si>
  <si>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</si>
  <si>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</si>
  <si>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</si>
  <si>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</si>
  <si>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</si>
  <si>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</si>
  <si>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</si>
  <si>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</si>
  <si>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</si>
  <si>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</si>
  <si>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</si>
  <si>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</si>
  <si>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</si>
  <si>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</si>
  <si>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</si>
  <si>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</si>
  <si>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</si>
  <si>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</si>
  <si>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</si>
  <si>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</si>
  <si>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</si>
  <si>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</si>
  <si>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</si>
  <si>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</si>
  <si>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</si>
  <si>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</si>
  <si>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</si>
  <si>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</si>
  <si>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</si>
  <si>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</si>
  <si>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</si>
  <si>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</si>
  <si>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</si>
  <si>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</si>
  <si>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</si>
  <si>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</si>
  <si>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</si>
  <si>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</si>
  <si>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</si>
  <si>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</si>
  <si>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</si>
  <si>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</si>
  <si>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</si>
  <si>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</si>
  <si>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</si>
  <si>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</si>
  <si>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</si>
  <si>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</si>
  <si>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</si>
  <si>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</si>
  <si>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</si>
  <si>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</si>
  <si>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</si>
  <si>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</si>
  <si>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</si>
  <si>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</si>
  <si>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</si>
  <si>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</si>
  <si>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</si>
  <si>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</si>
  <si>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</si>
  <si>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</si>
  <si>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</si>
  <si>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</si>
  <si>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</si>
  <si>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</si>
  <si>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</si>
  <si>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</si>
  <si>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</si>
  <si>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</si>
  <si>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</si>
  <si>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</si>
  <si>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</si>
  <si>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</si>
  <si>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</si>
  <si>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</si>
  <si>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</si>
  <si>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</si>
  <si>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</si>
  <si>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</si>
  <si>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</si>
  <si>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</si>
  <si>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</si>
  <si>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</si>
  <si>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</si>
  <si>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</si>
  <si>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</si>
  <si>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</si>
  <si>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</si>
  <si>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</si>
  <si>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</si>
  <si>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</si>
  <si>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</si>
  <si>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</si>
  <si>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</si>
  <si>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</si>
  <si>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</si>
  <si>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</si>
  <si>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</si>
  <si>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</si>
  <si>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</si>
  <si>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</si>
  <si>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</si>
  <si>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</si>
  <si>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</si>
  <si>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</si>
  <si>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</si>
  <si>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</si>
  <si>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</si>
  <si>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</si>
  <si>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</si>
  <si>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</si>
  <si>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</si>
  <si>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</si>
  <si>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</si>
  <si>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</si>
  <si>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</si>
  <si>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</si>
  <si>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</si>
  <si>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</si>
  <si>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</si>
  <si>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</si>
  <si>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</si>
  <si>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</si>
  <si>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</si>
  <si>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</si>
  <si>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</si>
  <si>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</si>
  <si>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</si>
  <si>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</si>
  <si>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</si>
  <si>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</si>
  <si>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</si>
  <si>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</si>
  <si>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</si>
  <si>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</si>
  <si>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</si>
  <si>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</si>
  <si>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</si>
  <si>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</si>
  <si>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</si>
  <si>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</si>
  <si>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</si>
  <si>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</si>
  <si>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</si>
  <si>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</si>
  <si>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</si>
  <si>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</si>
  <si>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</si>
  <si>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</si>
  <si>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</si>
  <si>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</si>
  <si>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</si>
  <si>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</si>
  <si>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</si>
  <si>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</si>
  <si>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</si>
  <si>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</si>
  <si>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</si>
  <si>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</si>
  <si>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</si>
  <si>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</si>
  <si>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</si>
  <si>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</si>
  <si>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</si>
  <si>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</si>
  <si>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</si>
  <si>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</si>
  <si>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</si>
  <si>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</si>
  <si>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</si>
  <si>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</si>
  <si>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</si>
  <si>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</si>
  <si>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</si>
  <si>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</si>
  <si>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</si>
  <si>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</si>
  <si>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</si>
  <si>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</si>
  <si>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</si>
  <si>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</si>
  <si>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</si>
  <si>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</si>
  <si>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</si>
  <si>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</si>
  <si>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</si>
  <si>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</si>
  <si>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</si>
  <si>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</si>
  <si>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</si>
  <si>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</si>
  <si>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</si>
  <si>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</si>
  <si>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</si>
  <si>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</si>
  <si>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</si>
  <si>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</si>
  <si>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</si>
  <si>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</si>
  <si>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</si>
  <si>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</si>
  <si>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</si>
  <si>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</si>
  <si>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</si>
  <si>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</si>
  <si>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</si>
  <si>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</si>
  <si>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</si>
  <si>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</si>
  <si>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</si>
  <si>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</si>
  <si>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</si>
  <si>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</si>
  <si>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</si>
  <si>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</si>
  <si>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</si>
  <si>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</si>
  <si>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</si>
  <si>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</si>
  <si>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</si>
  <si>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</si>
  <si>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</si>
  <si>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</si>
  <si>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</si>
  <si>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</si>
  <si>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</si>
  <si>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</si>
  <si>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</si>
  <si>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</si>
  <si>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</si>
  <si>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</si>
  <si>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</si>
  <si>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</si>
  <si>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</si>
  <si>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</si>
  <si>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</si>
  <si>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</si>
  <si>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</si>
  <si>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</si>
  <si>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</si>
  <si>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</si>
  <si>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</si>
  <si>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</si>
  <si>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</si>
  <si>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</si>
  <si>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</si>
  <si>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</si>
  <si>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</si>
  <si>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</si>
  <si>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</si>
  <si>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</si>
  <si>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</si>
  <si>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</si>
  <si>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</si>
  <si>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</si>
  <si>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</si>
  <si>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</si>
  <si>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</si>
  <si>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</si>
  <si>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</si>
  <si>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</si>
  <si>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</si>
  <si>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</si>
  <si>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</si>
  <si>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</si>
  <si>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</si>
  <si>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</si>
  <si>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</si>
  <si>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</si>
  <si>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</si>
  <si>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</si>
  <si>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</si>
  <si>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</si>
  <si>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</si>
  <si>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</si>
  <si>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</si>
  <si>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</si>
  <si>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</si>
  <si>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</si>
  <si>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</si>
  <si>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</si>
  <si>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</si>
  <si>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</si>
  <si>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</si>
  <si>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</si>
  <si>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</si>
  <si>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</si>
  <si>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</si>
  <si>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</si>
  <si>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</si>
  <si>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</si>
  <si>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</si>
  <si>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</si>
  <si>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</si>
  <si>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</si>
  <si>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</si>
  <si>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</si>
  <si>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</si>
  <si>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</si>
  <si>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</si>
  <si>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</si>
  <si>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</si>
  <si>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</si>
  <si>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</si>
  <si>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</si>
  <si>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</si>
  <si>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</si>
  <si>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</si>
  <si>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</si>
  <si>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</si>
  <si>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</si>
  <si>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</si>
  <si>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</si>
  <si>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</si>
  <si>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</si>
  <si>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</si>
  <si>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</si>
  <si>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</si>
  <si>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</si>
  <si>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</si>
  <si>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</si>
  <si>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</si>
  <si>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</si>
  <si>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</si>
  <si>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</si>
  <si>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</si>
  <si>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</si>
  <si>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</si>
  <si>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</si>
  <si>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</si>
  <si>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</si>
  <si>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</si>
  <si>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</si>
  <si>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</si>
  <si>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</si>
  <si>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</si>
  <si>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</si>
  <si>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</si>
  <si>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</si>
  <si>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</si>
  <si>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</si>
  <si>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</si>
  <si>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</si>
  <si>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</si>
  <si>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</si>
  <si>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</si>
  <si>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</si>
  <si>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</si>
  <si>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</si>
  <si>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</si>
  <si>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</si>
  <si>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</si>
  <si>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</si>
  <si>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</si>
  <si>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</si>
  <si>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</si>
  <si>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</si>
  <si>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</si>
  <si>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</si>
  <si>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</si>
  <si>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</si>
  <si>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</si>
  <si>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</si>
  <si>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</si>
  <si>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</si>
  <si>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</si>
  <si>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</si>
  <si>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</si>
  <si>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</si>
  <si>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</si>
  <si>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</si>
  <si>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</si>
  <si>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</si>
  <si>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</si>
  <si>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</si>
  <si>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</si>
  <si>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</si>
  <si>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</si>
  <si>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</si>
  <si>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</si>
  <si>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</si>
  <si>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</si>
  <si>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</si>
  <si>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</si>
  <si>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</si>
  <si>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</si>
  <si>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</si>
  <si>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</si>
  <si>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</si>
  <si>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</si>
  <si>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</si>
  <si>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</si>
  <si>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</si>
  <si>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</si>
  <si>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</si>
  <si>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</si>
  <si>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</si>
  <si>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</si>
  <si>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</si>
  <si>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</si>
  <si>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</si>
  <si>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</si>
  <si>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</si>
  <si>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</si>
  <si>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</si>
  <si>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</si>
  <si>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</si>
  <si>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</si>
  <si>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</si>
  <si>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</si>
  <si>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</si>
  <si>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</si>
  <si>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</si>
  <si>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</si>
  <si>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</si>
  <si>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</si>
  <si>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</si>
  <si>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</si>
  <si>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</si>
  <si>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</si>
  <si>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</si>
  <si>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</si>
  <si>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</si>
  <si>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</si>
  <si>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</si>
  <si>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</si>
  <si>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</si>
  <si>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</si>
  <si>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</si>
  <si>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</si>
  <si>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</si>
  <si>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</si>
  <si>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</si>
  <si>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</si>
  <si>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</si>
  <si>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</si>
  <si>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</si>
  <si>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</si>
  <si>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</si>
  <si>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</si>
  <si>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</si>
  <si>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</si>
  <si>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</si>
  <si>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</si>
  <si>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</si>
  <si>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</si>
  <si>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</si>
  <si>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</si>
  <si>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</si>
  <si>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</si>
  <si>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</si>
  <si>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</si>
  <si>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</si>
  <si>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</si>
  <si>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</si>
  <si>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</si>
  <si>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</si>
  <si>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</si>
  <si>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</si>
  <si>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</si>
  <si>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</si>
  <si>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</si>
  <si>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</si>
  <si>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</si>
  <si>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</si>
  <si>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</si>
  <si>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</si>
  <si>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</si>
  <si>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</si>
  <si>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</si>
  <si>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</si>
  <si>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</si>
  <si>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</si>
  <si>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</si>
  <si>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</si>
  <si>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</si>
  <si>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</si>
  <si>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</si>
  <si>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</si>
  <si>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</si>
  <si>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</si>
  <si>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</si>
  <si>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</si>
  <si>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</si>
  <si>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</si>
  <si>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</si>
  <si>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</si>
  <si>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</si>
  <si>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</si>
  <si>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</si>
  <si>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</si>
  <si>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</si>
  <si>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</si>
  <si>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</si>
  <si>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</si>
  <si>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</si>
  <si>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</si>
  <si>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</si>
  <si>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</si>
  <si>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</si>
  <si>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</si>
  <si>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</si>
  <si>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</si>
  <si>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</si>
  <si>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</si>
  <si>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</si>
  <si>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</si>
  <si>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</si>
  <si>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</si>
  <si>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</si>
  <si>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</si>
  <si>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</si>
  <si>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</si>
  <si>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</si>
  <si>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</si>
  <si>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</si>
  <si>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</si>
  <si>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</si>
  <si>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</si>
  <si>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</si>
  <si>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</si>
  <si>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</si>
  <si>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</si>
  <si>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</si>
  <si>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</si>
  <si>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</si>
  <si>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</si>
  <si>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</si>
  <si>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</si>
  <si>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</si>
  <si>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</si>
  <si>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</si>
  <si>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</si>
  <si>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</si>
  <si>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</si>
  <si>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</si>
  <si>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</si>
  <si>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</si>
  <si>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</si>
  <si>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</si>
  <si>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</si>
  <si>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</si>
  <si>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</si>
  <si>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</si>
  <si>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</si>
  <si>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</si>
  <si>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</si>
  <si>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</si>
  <si>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</si>
  <si>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</si>
  <si>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</si>
  <si>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</si>
  <si>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</si>
  <si>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</si>
  <si>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</si>
  <si>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</si>
  <si>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</si>
  <si>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</si>
  <si>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</si>
  <si>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</si>
  <si>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</si>
  <si>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</si>
  <si>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</si>
  <si>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</si>
  <si>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</si>
  <si>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</si>
  <si>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</si>
  <si>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</si>
  <si>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</si>
  <si>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</si>
  <si>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</si>
  <si>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</si>
  <si>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</si>
  <si>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</si>
  <si>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</si>
  <si>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</si>
  <si>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</si>
  <si>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</si>
  <si>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</si>
  <si>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</si>
  <si>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</si>
  <si>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</si>
  <si>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</si>
  <si>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</si>
  <si>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</si>
  <si>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</si>
  <si>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</si>
  <si>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</si>
  <si>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</si>
  <si>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</si>
  <si>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</si>
  <si>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</si>
  <si>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</si>
  <si>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</si>
  <si>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</si>
  <si>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</si>
  <si>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</si>
  <si>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</si>
  <si>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</si>
  <si>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</si>
  <si>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</si>
  <si>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</si>
  <si>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</si>
  <si>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</si>
  <si>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</si>
  <si>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</si>
  <si>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</si>
  <si>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</si>
  <si>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</si>
  <si>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</si>
  <si>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</si>
  <si>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</si>
  <si>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</si>
  <si>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</si>
  <si>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</si>
  <si>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</si>
  <si>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</si>
  <si>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</si>
  <si>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</si>
  <si>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</si>
  <si>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</si>
  <si>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</si>
  <si>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</si>
  <si>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</si>
  <si>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</si>
  <si>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</si>
  <si>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</si>
  <si>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</si>
  <si>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</si>
  <si>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</si>
  <si>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</si>
  <si>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</si>
  <si>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</si>
  <si>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</si>
  <si>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</si>
  <si>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</si>
  <si>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</si>
  <si>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</si>
  <si>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</si>
  <si>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</si>
  <si>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</si>
  <si>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</si>
  <si>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</si>
  <si>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</si>
  <si>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</si>
  <si>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</si>
  <si>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</si>
  <si>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</si>
  <si>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</si>
  <si>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</si>
  <si>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</si>
  <si>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</si>
  <si>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</si>
  <si>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</si>
  <si>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</si>
  <si>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</si>
  <si>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</si>
  <si>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</si>
  <si>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</si>
  <si>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</si>
  <si>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</si>
  <si>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</si>
  <si>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</si>
  <si>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</si>
  <si>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</si>
  <si>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</si>
  <si>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</si>
  <si>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</si>
  <si>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</si>
  <si>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</si>
  <si>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</si>
  <si>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</si>
  <si>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</si>
  <si>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</si>
  <si>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</si>
  <si>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</si>
  <si>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</si>
  <si>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</si>
  <si>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</si>
  <si>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</si>
  <si>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</si>
  <si>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</si>
  <si>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</si>
  <si>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</si>
  <si>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</si>
  <si>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</si>
  <si>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</si>
  <si>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</si>
  <si>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</si>
  <si>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</si>
  <si>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</si>
  <si>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</si>
  <si>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</si>
  <si>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</si>
  <si>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</si>
  <si>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</si>
  <si>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</si>
  <si>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</si>
  <si>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</si>
  <si>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</si>
  <si>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</si>
  <si>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</si>
  <si>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</si>
  <si>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</si>
  <si>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</si>
  <si>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</si>
  <si>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</si>
  <si>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</si>
  <si>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</si>
  <si>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</si>
  <si>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</si>
  <si>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</si>
  <si>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</si>
  <si>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</si>
  <si>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</si>
  <si>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</si>
  <si>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</si>
  <si>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</si>
  <si>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</si>
  <si>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</si>
  <si>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</si>
  <si>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</si>
  <si>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</si>
  <si>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</si>
  <si>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</si>
  <si>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</si>
  <si>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</si>
  <si>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</si>
  <si>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</si>
  <si>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</si>
  <si>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</si>
  <si>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</si>
  <si>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</si>
  <si>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</si>
  <si>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</si>
  <si>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</si>
  <si>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</si>
  <si>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</si>
  <si>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</si>
  <si>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</si>
  <si>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</si>
  <si>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</si>
  <si>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</si>
  <si>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</si>
  <si>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</si>
  <si>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</si>
  <si>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</si>
  <si>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</si>
  <si>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</si>
  <si>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</si>
  <si>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</si>
  <si>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</si>
  <si>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</si>
  <si>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</si>
  <si>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</si>
  <si>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</si>
  <si>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</si>
  <si>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</si>
  <si>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</si>
  <si>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</si>
  <si>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</si>
  <si>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</si>
  <si>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</si>
  <si>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</si>
  <si>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</si>
  <si>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</si>
  <si>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</si>
  <si>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</si>
  <si>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</si>
  <si>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</si>
  <si>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</si>
  <si>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</si>
  <si>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</si>
  <si>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</si>
  <si>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</si>
  <si>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</si>
  <si>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</si>
  <si>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</si>
  <si>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</si>
  <si>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</si>
  <si>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</si>
  <si>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</si>
  <si>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</si>
  <si>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</si>
  <si>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</si>
  <si>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</si>
  <si>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</si>
  <si>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</si>
  <si>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</si>
  <si>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</si>
  <si>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</si>
  <si>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</si>
  <si>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</si>
  <si>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</si>
  <si>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</si>
  <si>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</si>
  <si>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</si>
  <si>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</si>
  <si>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</si>
  <si>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</si>
  <si>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</si>
  <si>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</si>
  <si>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</si>
  <si>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</si>
  <si>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</si>
  <si>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</si>
  <si>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</si>
  <si>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</si>
  <si>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</si>
  <si>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</si>
  <si>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</si>
  <si>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</si>
  <si>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</si>
  <si>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</si>
  <si>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</si>
  <si>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</si>
  <si>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</si>
  <si>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</si>
  <si>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</si>
  <si>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</si>
  <si>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</si>
  <si>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</si>
  <si>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</si>
  <si>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</si>
  <si>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</si>
  <si>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</si>
  <si>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</si>
  <si>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</si>
  <si>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</si>
  <si>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</si>
  <si>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</si>
  <si>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</si>
  <si>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</si>
  <si>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</si>
  <si>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</si>
  <si>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</si>
  <si>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</si>
  <si>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</si>
  <si>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</si>
  <si>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</si>
  <si>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</si>
  <si>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</si>
  <si>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</si>
  <si>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</si>
  <si>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</si>
  <si>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</si>
  <si>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</si>
  <si>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</si>
  <si>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</si>
  <si>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</si>
  <si>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</si>
  <si>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</si>
  <si>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</si>
  <si>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</si>
  <si>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</si>
  <si>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</si>
  <si>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</si>
  <si>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</si>
  <si>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</si>
  <si>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</si>
  <si>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</si>
  <si>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</si>
  <si>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</si>
  <si>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</si>
  <si>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</si>
  <si>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</si>
  <si>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</si>
  <si>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</si>
  <si>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</si>
  <si>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</si>
  <si>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</si>
  <si>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</si>
  <si>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</si>
  <si>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</si>
  <si>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</si>
  <si>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</si>
  <si>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</si>
  <si>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</si>
  <si>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</si>
  <si>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</si>
  <si>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</si>
  <si>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</si>
  <si>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</si>
  <si>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</si>
  <si>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</si>
  <si>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</si>
  <si>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</si>
  <si>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</si>
  <si>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</si>
  <si>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</si>
  <si>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</si>
  <si>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</si>
  <si>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</si>
  <si>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</si>
  <si>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</si>
  <si>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</si>
  <si>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</si>
  <si>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</si>
  <si>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</si>
  <si>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</si>
  <si>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</si>
  <si>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</si>
  <si>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</si>
  <si>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</si>
  <si>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</si>
  <si>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</si>
  <si>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</si>
  <si>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</si>
  <si>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</si>
  <si>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</si>
  <si>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</si>
  <si>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</si>
  <si>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</si>
  <si>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</si>
  <si>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</si>
  <si>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</si>
  <si>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</si>
  <si>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</si>
  <si>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</si>
  <si>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</si>
  <si>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</si>
  <si>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</si>
  <si>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</si>
  <si>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</si>
  <si>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</si>
  <si>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</si>
  <si>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</si>
  <si>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</si>
  <si>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</si>
  <si>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</si>
  <si>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</si>
  <si>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</si>
  <si>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</si>
  <si>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</si>
  <si>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</si>
  <si>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</si>
  <si>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</si>
  <si>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</si>
  <si>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</si>
  <si>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</si>
  <si>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</si>
  <si>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</si>
  <si>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</si>
  <si>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</si>
  <si>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</si>
  <si>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</si>
  <si>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</si>
  <si>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</si>
  <si>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</si>
  <si>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</si>
  <si>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</si>
  <si>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</si>
  <si>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</si>
  <si>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</si>
  <si>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</si>
  <si>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</si>
  <si>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</si>
  <si>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</si>
  <si>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</si>
  <si>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</si>
  <si>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</si>
  <si>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</si>
  <si>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</si>
  <si>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</si>
  <si>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</si>
  <si>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</si>
  <si>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</si>
  <si>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</si>
  <si>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</si>
  <si>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</si>
  <si>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</si>
  <si>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</si>
  <si>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</si>
  <si>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</si>
  <si>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</si>
  <si>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</si>
  <si>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</si>
  <si>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</si>
  <si>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</si>
  <si>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</si>
  <si>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</si>
  <si>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</si>
  <si>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</si>
  <si>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</si>
  <si>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</si>
  <si>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</si>
  <si>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</si>
  <si>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</si>
  <si>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</si>
  <si>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</si>
  <si>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</si>
  <si>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</si>
  <si>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</si>
  <si>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</si>
  <si>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</si>
  <si>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</si>
  <si>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</si>
  <si>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</si>
  <si>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</si>
  <si>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</si>
  <si>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</si>
  <si>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</si>
  <si>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</si>
  <si>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</si>
  <si>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</si>
  <si>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</si>
  <si>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</si>
  <si>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</si>
  <si>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</si>
  <si>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</si>
  <si>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</si>
  <si>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</si>
  <si>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</si>
  <si>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</si>
  <si>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</si>
  <si>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</si>
  <si>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</si>
  <si>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</si>
  <si>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</si>
  <si>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</si>
  <si>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</si>
  <si>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</si>
  <si>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</si>
  <si>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</si>
  <si>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</si>
  <si>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</si>
  <si>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</si>
  <si>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</si>
  <si>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</si>
  <si>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</si>
  <si>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</si>
  <si>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</si>
  <si>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</si>
  <si>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</si>
  <si>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</si>
  <si>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</si>
  <si>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</si>
  <si>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</si>
  <si>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</si>
  <si>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</si>
  <si>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</si>
  <si>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</si>
  <si>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</si>
  <si>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</si>
  <si>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</si>
  <si>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</si>
  <si>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</si>
  <si>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</si>
  <si>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</si>
  <si>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</si>
  <si>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</si>
  <si>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</si>
  <si>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</si>
  <si>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</si>
  <si>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</si>
  <si>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</si>
  <si>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</si>
  <si>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</si>
  <si>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</si>
  <si>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</si>
  <si>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</si>
  <si>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</si>
  <si>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</si>
  <si>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</si>
  <si>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</si>
  <si>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</si>
  <si>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</si>
  <si>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</si>
  <si>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</si>
  <si>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</si>
  <si>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</si>
  <si>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</si>
  <si>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</si>
  <si>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</si>
  <si>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</si>
  <si>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</si>
  <si>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</si>
  <si>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</si>
  <si>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</si>
  <si>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</si>
  <si>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</si>
  <si>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</si>
  <si>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</si>
  <si>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</si>
  <si>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</si>
  <si>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</si>
  <si>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</si>
  <si>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</si>
  <si>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</si>
  <si>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</si>
  <si>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</si>
  <si>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</si>
  <si>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</si>
  <si>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</si>
  <si>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</si>
  <si>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</si>
  <si>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</si>
  <si>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</si>
  <si>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</si>
  <si>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</si>
  <si>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</si>
  <si>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</si>
  <si>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</si>
  <si>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</si>
  <si>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</si>
  <si>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</si>
  <si>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</si>
  <si>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</si>
  <si>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</si>
  <si>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</si>
  <si>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</si>
  <si>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</si>
  <si>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</si>
  <si>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</si>
  <si>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</si>
  <si>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</si>
  <si>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</si>
  <si>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</si>
  <si>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</si>
  <si>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</si>
  <si>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</si>
  <si>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</si>
  <si>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</si>
  <si>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</si>
  <si>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</si>
  <si>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</si>
  <si>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</si>
  <si>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</si>
  <si>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</si>
  <si>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</si>
  <si>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</si>
  <si>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</si>
  <si>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</si>
  <si>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</si>
  <si>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</si>
  <si>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</si>
  <si>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</si>
  <si>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</si>
  <si>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</si>
  <si>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</si>
  <si>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</si>
  <si>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</si>
  <si>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</si>
  <si>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</si>
  <si>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</si>
  <si>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</si>
  <si>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</si>
  <si>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</si>
  <si>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</si>
  <si>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</si>
  <si>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</si>
  <si>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</si>
  <si>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</si>
  <si>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</si>
  <si>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</si>
  <si>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</si>
  <si>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</si>
  <si>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</si>
  <si>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</si>
  <si>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</si>
  <si>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</si>
  <si>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</si>
  <si>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</si>
  <si>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</si>
  <si>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</si>
  <si>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</si>
  <si>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</si>
  <si>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</si>
  <si>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</si>
  <si>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</si>
  <si>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</si>
  <si>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</si>
  <si>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</si>
  <si>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</si>
  <si>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</si>
  <si>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</si>
  <si>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</si>
  <si>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</si>
  <si>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</si>
  <si>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</si>
  <si>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</si>
  <si>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</si>
  <si>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</si>
  <si>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</si>
  <si>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</si>
  <si>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</si>
  <si>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</si>
  <si>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</si>
  <si>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</si>
  <si>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</si>
  <si>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</si>
  <si>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</si>
  <si>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</si>
  <si>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</si>
  <si>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</si>
  <si>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</si>
  <si>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</si>
  <si>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</si>
  <si>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</si>
  <si>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</si>
  <si>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</si>
  <si>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</si>
  <si>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</si>
  <si>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</si>
  <si>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</si>
  <si>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</si>
  <si>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</si>
  <si>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</si>
  <si>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</si>
  <si>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</si>
  <si>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</si>
  <si>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</si>
  <si>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</si>
  <si>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</si>
  <si>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</si>
  <si>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</si>
  <si>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</si>
  <si>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</si>
  <si>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</si>
  <si>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</si>
  <si>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</si>
  <si>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</si>
  <si>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</si>
  <si>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</si>
  <si>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</si>
  <si>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</si>
  <si>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</si>
  <si>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</si>
  <si>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</si>
  <si>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</si>
  <si>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</si>
  <si>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</si>
  <si>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</si>
  <si>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</si>
  <si>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</si>
  <si>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</si>
  <si>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</si>
  <si>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</si>
  <si>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</si>
  <si>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</si>
  <si>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</si>
  <si>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</si>
  <si>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</si>
  <si>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</si>
  <si>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</si>
  <si>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</si>
  <si>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</si>
  <si>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</si>
  <si>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</si>
  <si>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</si>
  <si>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</si>
  <si>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</si>
  <si>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</si>
  <si>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</si>
  <si>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</si>
  <si>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</si>
  <si>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</si>
  <si>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</si>
  <si>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</si>
  <si>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</si>
  <si>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</si>
  <si>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</si>
  <si>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</si>
  <si>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</si>
  <si>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</si>
  <si>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</si>
  <si>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</si>
  <si>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</si>
  <si>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</si>
  <si>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</si>
  <si>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</si>
  <si>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</si>
  <si>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</si>
  <si>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</si>
  <si>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</si>
  <si>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</si>
  <si>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</si>
  <si>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</si>
  <si>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</si>
  <si>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</si>
  <si>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</si>
  <si>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</si>
  <si>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</si>
  <si>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</si>
  <si>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</si>
  <si>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</si>
  <si>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</si>
  <si>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</si>
  <si>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</si>
  <si>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</si>
  <si>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</si>
  <si>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</si>
  <si>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</si>
  <si>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</si>
  <si>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</si>
  <si>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</si>
  <si>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</si>
  <si>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</si>
  <si>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</si>
  <si>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</si>
  <si>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</si>
  <si>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</si>
  <si>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</si>
  <si>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</si>
  <si>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</si>
  <si>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</si>
  <si>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</si>
  <si>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</si>
  <si>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</si>
  <si>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</si>
  <si>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</si>
  <si>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</si>
  <si>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</si>
  <si>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</si>
  <si>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</si>
  <si>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</si>
  <si>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</si>
  <si>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</si>
  <si>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</si>
  <si>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</si>
  <si>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</si>
  <si>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</si>
  <si>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</si>
  <si>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</si>
  <si>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</si>
  <si>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</si>
  <si>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</si>
  <si>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</si>
  <si>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</si>
  <si>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</si>
  <si>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</si>
  <si>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</si>
  <si>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</si>
  <si>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</si>
  <si>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</si>
  <si>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</si>
  <si>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</si>
  <si>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</si>
  <si>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</si>
  <si>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</si>
  <si>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</si>
  <si>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</si>
  <si>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</si>
  <si>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</si>
  <si>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</si>
  <si>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</si>
  <si>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</si>
  <si>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</si>
  <si>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</si>
  <si>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</si>
  <si>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</si>
  <si>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</si>
  <si>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</si>
  <si>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</si>
  <si>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</si>
  <si>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</si>
  <si>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</si>
  <si>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</si>
  <si>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</si>
  <si>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</si>
  <si>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</si>
  <si>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</si>
  <si>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</si>
  <si>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</si>
  <si>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</si>
  <si>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</si>
  <si>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</si>
  <si>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</si>
  <si>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</si>
  <si>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</si>
  <si>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</si>
  <si>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</si>
  <si>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</si>
  <si>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</si>
  <si>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</si>
  <si>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</si>
  <si>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</si>
  <si>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</si>
  <si>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</si>
  <si>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</si>
  <si>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</si>
  <si>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</si>
  <si>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</si>
  <si>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</si>
  <si>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</si>
  <si>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</si>
  <si>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</si>
  <si>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</si>
  <si>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</si>
  <si>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</si>
  <si>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</si>
  <si>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</si>
  <si>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</si>
  <si>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</si>
  <si>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</si>
  <si>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</si>
  <si>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</si>
  <si>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</si>
  <si>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</si>
  <si>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</si>
  <si>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</si>
  <si>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</si>
  <si>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</si>
  <si>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</si>
  <si>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</si>
  <si>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</si>
  <si>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</si>
  <si>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</si>
  <si>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</si>
  <si>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</si>
  <si>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</si>
  <si>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</si>
  <si>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</si>
  <si>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</si>
  <si>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</si>
  <si>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</si>
  <si>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</si>
  <si>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</si>
  <si>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</si>
  <si>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</si>
  <si>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</si>
  <si>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</si>
  <si>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</si>
  <si>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</si>
  <si>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</si>
  <si>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</si>
  <si>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</si>
  <si>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</si>
  <si>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</si>
  <si>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</si>
  <si>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</si>
  <si>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</si>
  <si>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</si>
  <si>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</si>
  <si>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</si>
  <si>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</si>
  <si>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</si>
  <si>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</si>
  <si>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</si>
  <si>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</si>
  <si>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</si>
  <si>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</si>
  <si>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</si>
  <si>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</si>
  <si>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</si>
  <si>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</si>
  <si>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</si>
  <si>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</si>
  <si>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</si>
  <si>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</si>
  <si>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</si>
  <si>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</si>
  <si>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</si>
  <si>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</si>
  <si>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</si>
  <si>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</si>
  <si>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</si>
  <si>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</si>
  <si>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</si>
  <si>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</si>
  <si>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</si>
  <si>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</si>
  <si>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</si>
  <si>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</si>
  <si>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</si>
  <si>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</si>
  <si>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</si>
  <si>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</si>
  <si>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</si>
  <si>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</si>
  <si>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</si>
  <si>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</si>
  <si>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</si>
  <si>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</si>
  <si>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</si>
  <si>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</si>
  <si>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</si>
  <si>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</si>
  <si>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</si>
  <si>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</si>
  <si>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</si>
  <si>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</si>
  <si>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</si>
  <si>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</si>
  <si>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</si>
  <si>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</si>
  <si>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</si>
  <si>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</si>
  <si>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</si>
  <si>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</si>
  <si>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</si>
  <si>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</si>
  <si>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</si>
  <si>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</si>
  <si>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</si>
  <si>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</si>
  <si>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</si>
  <si>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</si>
  <si>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</si>
  <si>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</si>
  <si>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</si>
  <si>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</si>
  <si>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</si>
  <si>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</si>
  <si>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</si>
  <si>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</si>
  <si>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</si>
  <si>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</si>
  <si>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</si>
  <si>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</si>
  <si>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</si>
  <si>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</si>
  <si>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</si>
  <si>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</si>
  <si>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</si>
  <si>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</si>
  <si>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</si>
  <si>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</si>
  <si>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</si>
  <si>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</si>
  <si>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</si>
  <si>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</si>
  <si>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</si>
  <si>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</si>
  <si>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</si>
  <si>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</si>
  <si>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</si>
  <si>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</si>
  <si>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</si>
  <si>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</si>
  <si>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</si>
  <si>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</si>
  <si>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</si>
  <si>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</si>
  <si>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</si>
  <si>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</si>
  <si>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</si>
  <si>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</si>
  <si>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</si>
  <si>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</si>
  <si>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</si>
  <si>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</si>
  <si>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</si>
  <si>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</si>
  <si>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</si>
  <si>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</si>
  <si>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</si>
  <si>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</si>
  <si>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</si>
  <si>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</si>
  <si>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</si>
  <si>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</si>
  <si>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</si>
  <si>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</si>
  <si>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</si>
  <si>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</si>
  <si>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</si>
  <si>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</si>
  <si>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</si>
  <si>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</si>
  <si>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</si>
  <si>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</si>
  <si>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</si>
  <si>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</si>
  <si>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</si>
  <si>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</si>
  <si>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</si>
  <si>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</si>
  <si>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</si>
  <si>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</si>
  <si>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</si>
  <si>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</si>
  <si>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</si>
  <si>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</si>
  <si>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</si>
  <si>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</si>
  <si>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</si>
  <si>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</si>
  <si>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</si>
  <si>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</si>
  <si>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</si>
  <si>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</si>
  <si>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</si>
  <si>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</si>
  <si>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</si>
  <si>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</si>
  <si>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</si>
  <si>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</si>
  <si>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</si>
  <si>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</si>
  <si>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</si>
  <si>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</si>
  <si>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</si>
  <si>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</si>
  <si>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</si>
  <si>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</si>
  <si>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</si>
  <si>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</si>
  <si>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</si>
  <si>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</si>
  <si>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</si>
  <si>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</si>
  <si>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</si>
  <si>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</si>
  <si>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</si>
  <si>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</si>
  <si>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</si>
  <si>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</si>
  <si>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</si>
  <si>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</si>
  <si>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</si>
  <si>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</si>
  <si>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</si>
  <si>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</si>
  <si>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</si>
  <si>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</si>
  <si>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</si>
  <si>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</si>
  <si>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</si>
  <si>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</si>
  <si>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</si>
  <si>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</si>
  <si>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</si>
  <si>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</si>
  <si>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</si>
  <si>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</si>
  <si>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</si>
  <si>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</si>
  <si>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</si>
  <si>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</si>
  <si>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</si>
  <si>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</si>
  <si>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</si>
  <si>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</si>
  <si>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</si>
  <si>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</si>
  <si>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</si>
  <si>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</si>
  <si>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</si>
  <si>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</si>
  <si>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</si>
  <si>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</si>
  <si>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</si>
  <si>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</si>
  <si>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</si>
  <si>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</si>
  <si>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</si>
  <si>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</si>
  <si>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</si>
  <si>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</si>
  <si>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</si>
  <si>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</si>
  <si>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</si>
  <si>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</si>
  <si>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</si>
  <si>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</si>
  <si>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</si>
  <si>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</si>
  <si>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</si>
  <si>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</si>
  <si>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</si>
  <si>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</si>
  <si>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</si>
  <si>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</si>
  <si>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</si>
  <si>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</si>
  <si>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</si>
  <si>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</si>
  <si>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</si>
  <si>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</si>
  <si>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</si>
  <si>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</si>
  <si>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</si>
  <si>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</si>
  <si>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</si>
  <si>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</si>
  <si>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</si>
  <si>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</si>
  <si>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</si>
  <si>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</si>
  <si>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</si>
  <si>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</si>
  <si>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</si>
  <si>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</si>
  <si>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</si>
  <si>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</si>
  <si>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</si>
  <si>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</si>
  <si>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</si>
  <si>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</si>
  <si>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</si>
  <si>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</si>
  <si>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</si>
  <si>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</si>
  <si>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</si>
  <si>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</si>
  <si>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</si>
  <si>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</si>
  <si>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</si>
  <si>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</si>
  <si>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</si>
  <si>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</si>
  <si>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</si>
  <si>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</si>
  <si>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</si>
  <si>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</si>
  <si>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</si>
  <si>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</si>
  <si>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</si>
  <si>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</si>
  <si>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</si>
  <si>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</si>
  <si>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</si>
  <si>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</si>
  <si>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</si>
  <si>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</si>
  <si>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</si>
  <si>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</si>
  <si>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</si>
  <si>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</si>
  <si>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</si>
  <si>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</si>
  <si>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</si>
  <si>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</si>
  <si>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</si>
  <si>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</si>
  <si>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</si>
  <si>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</si>
  <si>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</si>
  <si>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</si>
  <si>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</si>
  <si>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</si>
  <si>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</si>
  <si>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</si>
  <si>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</si>
  <si>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</si>
  <si>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</si>
  <si>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</si>
  <si>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</si>
  <si>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</si>
  <si>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</si>
  <si>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</si>
  <si>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</si>
  <si>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</si>
  <si>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</si>
  <si>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</si>
  <si>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</si>
  <si>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</si>
  <si>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</si>
  <si>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</si>
  <si>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</si>
  <si>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</si>
  <si>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</si>
  <si>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</si>
  <si>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</si>
  <si>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</si>
  <si>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</si>
  <si>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</si>
  <si>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</si>
  <si>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</si>
  <si>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</si>
  <si>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</si>
  <si>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</si>
  <si>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</si>
  <si>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</si>
  <si>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</si>
  <si>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</si>
  <si>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</si>
  <si>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</si>
  <si>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</si>
  <si>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</si>
  <si>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</si>
  <si>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</si>
  <si>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</si>
  <si>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</si>
  <si>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</si>
  <si>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</si>
  <si>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</si>
  <si>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</si>
  <si>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</si>
  <si>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</si>
  <si>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</si>
  <si>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</si>
  <si>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</si>
  <si>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</si>
  <si>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</si>
  <si>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</si>
  <si>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</si>
  <si>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</si>
  <si>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</si>
  <si>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</si>
  <si>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</si>
  <si>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</si>
  <si>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</si>
  <si>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</si>
  <si>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</si>
  <si>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</si>
  <si>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</si>
  <si>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</si>
  <si>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</si>
  <si>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</si>
  <si>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</si>
  <si>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</si>
  <si>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</si>
  <si>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</si>
  <si>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</si>
  <si>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</si>
  <si>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</si>
  <si>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</si>
  <si>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</si>
  <si>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</si>
  <si>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</si>
  <si>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</si>
  <si>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</si>
  <si>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</si>
  <si>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</si>
  <si>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</si>
  <si>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</si>
  <si>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</si>
  <si>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</si>
  <si>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</si>
  <si>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</si>
  <si>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</si>
  <si>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</si>
  <si>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</si>
  <si>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</si>
  <si>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</si>
  <si>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</si>
  <si>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</si>
  <si>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</si>
  <si>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</si>
  <si>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</si>
  <si>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</si>
  <si>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</si>
  <si>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</si>
  <si>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</si>
  <si>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</si>
  <si>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</si>
  <si>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</si>
  <si>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</si>
  <si>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</si>
  <si>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</si>
  <si>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</si>
  <si>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</si>
  <si>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</si>
  <si>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</si>
  <si>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</si>
  <si>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</si>
  <si>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</si>
  <si>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</si>
  <si>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</si>
  <si>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</si>
  <si>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</si>
  <si>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</si>
  <si>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</si>
  <si>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</si>
  <si>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</si>
  <si>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</si>
  <si>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</si>
  <si>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</si>
  <si>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</si>
  <si>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</si>
  <si>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</si>
  <si>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</si>
  <si>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</si>
  <si>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</si>
  <si>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</si>
  <si>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</si>
  <si>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</si>
  <si>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</si>
  <si>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</si>
  <si>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</si>
  <si>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</si>
  <si>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</si>
  <si>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</si>
  <si>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</si>
  <si>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</si>
  <si>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</si>
  <si>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</si>
  <si>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</si>
  <si>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</si>
  <si>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</si>
  <si>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</si>
  <si>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</si>
  <si>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</si>
  <si>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</si>
  <si>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</si>
  <si>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</si>
  <si>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</si>
  <si>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</si>
  <si>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</si>
  <si>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</si>
  <si>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</si>
  <si>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</si>
  <si>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</si>
  <si>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</si>
  <si>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</si>
  <si>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</si>
  <si>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</si>
  <si>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</si>
  <si>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</si>
  <si>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</si>
  <si>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</si>
  <si>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</si>
  <si>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</si>
  <si>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</si>
  <si>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</si>
  <si>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</si>
  <si>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</si>
  <si>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</si>
  <si>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</si>
  <si>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</si>
  <si>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</si>
  <si>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</si>
  <si>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</si>
  <si>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</si>
  <si>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</si>
  <si>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</si>
  <si>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</si>
  <si>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</si>
  <si>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</si>
  <si>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</si>
  <si>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</si>
  <si>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</si>
  <si>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</si>
  <si>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</si>
  <si>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</si>
  <si>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</si>
  <si>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</si>
  <si>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</si>
  <si>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</si>
  <si>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</si>
  <si>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</si>
  <si>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</si>
  <si>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</si>
  <si>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</si>
  <si>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</si>
  <si>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</si>
  <si>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</si>
  <si>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</si>
  <si>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</si>
  <si>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</si>
  <si>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</si>
  <si>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</si>
  <si>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</si>
  <si>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</si>
  <si>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</si>
  <si>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</si>
  <si>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</si>
  <si>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</si>
  <si>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</si>
  <si>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</si>
  <si>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</si>
  <si>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</si>
  <si>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</si>
  <si>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</si>
  <si>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</si>
  <si>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</si>
  <si>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</si>
  <si>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</si>
  <si>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</si>
  <si>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</si>
  <si>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</si>
  <si>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</si>
  <si>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</si>
  <si>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</si>
  <si>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</si>
  <si>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</si>
  <si>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</si>
  <si>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</si>
  <si>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</si>
  <si>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</si>
  <si>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</si>
  <si>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</si>
  <si>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</si>
  <si>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</si>
  <si>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</si>
  <si>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</si>
  <si>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</si>
  <si>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</si>
  <si>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</si>
  <si>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</si>
  <si>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</si>
  <si>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</si>
  <si>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</si>
  <si>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</si>
  <si>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</si>
  <si>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</si>
  <si>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</si>
  <si>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</si>
  <si>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</si>
  <si>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</si>
  <si>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</si>
  <si>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</si>
  <si>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</si>
  <si>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</si>
  <si>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</si>
  <si>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</si>
  <si>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</si>
  <si>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</si>
  <si>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</si>
  <si>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</si>
  <si>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</si>
  <si>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</si>
  <si>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</si>
  <si>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</si>
  <si>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</si>
  <si>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</si>
  <si>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</si>
  <si>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</si>
  <si>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</si>
  <si>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</si>
  <si>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</si>
  <si>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</si>
  <si>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</si>
  <si>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</si>
  <si>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</si>
  <si>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</si>
  <si>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</si>
  <si>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</si>
  <si>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</si>
  <si>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</si>
  <si>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</si>
  <si>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</si>
  <si>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</si>
  <si>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</si>
  <si>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</si>
  <si>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</si>
  <si>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</si>
  <si>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</si>
  <si>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</si>
  <si>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</si>
  <si>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</si>
  <si>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</si>
  <si>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</si>
  <si>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</si>
  <si>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</si>
  <si>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</si>
  <si>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</si>
  <si>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</si>
  <si>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</si>
  <si>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</si>
  <si>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</si>
  <si>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</si>
  <si>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</si>
  <si>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</si>
  <si>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</si>
  <si>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</si>
  <si>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</si>
  <si>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</si>
  <si>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</si>
  <si>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</si>
  <si>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</si>
  <si>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</si>
  <si>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</si>
  <si>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</si>
  <si>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</si>
  <si>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</si>
  <si>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</si>
  <si>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</si>
  <si>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</si>
  <si>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</si>
  <si>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</si>
  <si>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</si>
  <si>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</si>
  <si>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</si>
  <si>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</si>
  <si>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</si>
  <si>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</si>
  <si>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</si>
  <si>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</si>
  <si>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</si>
  <si>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</si>
  <si>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</si>
  <si>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</si>
  <si>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</si>
  <si>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</si>
  <si>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</si>
  <si>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</si>
  <si>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</si>
  <si>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</si>
  <si>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</si>
  <si>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</si>
  <si>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</si>
  <si>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</si>
  <si>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</si>
  <si>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</si>
  <si>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</si>
  <si>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</si>
  <si>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</si>
  <si>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</si>
  <si>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</si>
  <si>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</si>
  <si>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</si>
  <si>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</si>
  <si>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</si>
  <si>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</si>
  <si>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</si>
  <si>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</si>
  <si>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</si>
  <si>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</si>
  <si>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</si>
  <si>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</si>
  <si>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</si>
  <si>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</si>
  <si>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</si>
  <si>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</si>
  <si>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</si>
  <si>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</si>
  <si>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</si>
  <si>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</si>
  <si>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</si>
  <si>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</si>
  <si>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</si>
  <si>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</si>
  <si>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</si>
  <si>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</si>
  <si>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</si>
  <si>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</si>
  <si>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</si>
  <si>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</si>
  <si>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</si>
  <si>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</si>
  <si>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</si>
  <si>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</si>
  <si>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</si>
  <si>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</si>
  <si>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</si>
  <si>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</si>
  <si>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</si>
  <si>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</si>
  <si>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</si>
  <si>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</si>
  <si>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</si>
  <si>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</si>
  <si>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</si>
  <si>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</si>
  <si>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</si>
  <si>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</si>
  <si>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</si>
  <si>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</si>
  <si>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</si>
  <si>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</si>
  <si>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</si>
  <si>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</si>
  <si>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</si>
  <si>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</si>
  <si>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</si>
  <si>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</si>
  <si>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</si>
  <si>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</si>
  <si>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</si>
  <si>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</si>
  <si>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</si>
  <si>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</si>
  <si>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</si>
  <si>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</si>
  <si>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</si>
  <si>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</si>
  <si>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</si>
  <si>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</si>
  <si>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</si>
  <si>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</si>
  <si>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</si>
  <si>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</si>
  <si>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</si>
  <si>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</si>
  <si>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</si>
  <si>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</si>
  <si>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</si>
  <si>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</si>
  <si>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</si>
  <si>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</si>
  <si>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</si>
  <si>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</si>
  <si>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</si>
  <si>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</si>
  <si>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</si>
  <si>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</si>
  <si>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</si>
  <si>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</si>
  <si>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</si>
  <si>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</si>
  <si>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</si>
  <si>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</si>
  <si>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</si>
  <si>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</si>
  <si>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</si>
  <si>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</si>
  <si>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</si>
  <si>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</si>
  <si>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</si>
  <si>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</si>
  <si>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</si>
  <si>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</si>
  <si>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</si>
  <si>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</si>
  <si>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</si>
  <si>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</si>
  <si>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</si>
  <si>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</si>
  <si>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</si>
  <si>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</si>
  <si>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</si>
  <si>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</si>
  <si>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</si>
  <si>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</si>
  <si>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</si>
  <si>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</si>
  <si>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</si>
  <si>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</si>
  <si>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</si>
  <si>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</si>
  <si>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</si>
  <si>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</si>
  <si>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</si>
  <si>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</si>
  <si>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</si>
  <si>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</si>
  <si>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</si>
  <si>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</si>
  <si>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</si>
  <si>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</si>
  <si>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</si>
  <si>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</si>
  <si>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</si>
  <si>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</si>
  <si>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</si>
  <si>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</si>
  <si>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</si>
  <si>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</si>
  <si>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</si>
  <si>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</si>
  <si>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</si>
  <si>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</si>
  <si>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</si>
  <si>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</si>
  <si>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</si>
  <si>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</si>
  <si>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</si>
  <si>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</si>
  <si>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</si>
  <si>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</si>
  <si>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</si>
  <si>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</si>
  <si>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</si>
  <si>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</si>
  <si>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</si>
  <si>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</si>
  <si>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</si>
  <si>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</si>
  <si>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</si>
  <si>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</si>
  <si>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</si>
  <si>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</si>
  <si>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</si>
  <si>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</si>
  <si>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</si>
  <si>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</si>
  <si>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</si>
  <si>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</si>
  <si>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</si>
  <si>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</si>
  <si>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</si>
  <si>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</si>
  <si>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</si>
  <si>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</si>
  <si>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</si>
  <si>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</si>
  <si>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</si>
  <si>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</si>
  <si>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</si>
  <si>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</si>
  <si>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</si>
  <si>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</si>
  <si>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</si>
  <si>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</si>
  <si>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</si>
  <si>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</si>
  <si>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</si>
  <si>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</si>
  <si>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</si>
  <si>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</si>
  <si>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</si>
  <si>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</si>
  <si>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</si>
  <si>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</si>
  <si>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</si>
  <si>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</si>
  <si>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</si>
  <si>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</si>
  <si>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</si>
  <si>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</si>
  <si>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</si>
  <si>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</si>
  <si>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</si>
  <si>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</si>
  <si>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</si>
  <si>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</si>
  <si>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</si>
  <si>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</si>
  <si>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</si>
  <si>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</si>
  <si>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</si>
  <si>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</si>
  <si>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</si>
  <si>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</si>
  <si>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</si>
  <si>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</si>
  <si>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</si>
  <si>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</si>
  <si>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</si>
  <si>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</si>
  <si>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</si>
  <si>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</si>
  <si>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</si>
  <si>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</si>
  <si>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</si>
  <si>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</si>
  <si>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</si>
  <si>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</si>
  <si>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</si>
  <si>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</si>
  <si>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</si>
  <si>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</si>
  <si>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</si>
  <si>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</si>
  <si>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</si>
  <si>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</si>
  <si>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</si>
  <si>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</si>
  <si>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</si>
  <si>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</si>
  <si>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</si>
  <si>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</si>
  <si>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</si>
  <si>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</si>
  <si>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</si>
  <si>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</si>
  <si>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</si>
  <si>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</si>
  <si>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</si>
  <si>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</si>
  <si>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</si>
  <si>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</si>
  <si>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</si>
  <si>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</si>
  <si>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</si>
  <si>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</si>
  <si>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</si>
  <si>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</si>
  <si>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</si>
  <si>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</si>
  <si>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</si>
  <si>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</si>
  <si>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</si>
  <si>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</si>
  <si>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</si>
  <si>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</si>
  <si>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</si>
  <si>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</si>
  <si>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</si>
  <si>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</si>
  <si>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</si>
  <si>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</si>
  <si>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</si>
  <si>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</si>
  <si>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</si>
  <si>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</si>
  <si>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</si>
  <si>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</si>
  <si>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</si>
  <si>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</si>
  <si>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</si>
  <si>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</si>
  <si>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</si>
  <si>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</si>
  <si>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</si>
  <si>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</si>
  <si>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</si>
  <si>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</si>
  <si>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</si>
  <si>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</si>
  <si>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</si>
  <si>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</si>
  <si>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</si>
  <si>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</si>
  <si>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</si>
  <si>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</si>
  <si>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</si>
  <si>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</si>
  <si>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</si>
  <si>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</si>
  <si>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</si>
  <si>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</si>
  <si>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</si>
  <si>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</si>
  <si>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</si>
  <si>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</si>
  <si>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</si>
  <si>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</si>
  <si>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</si>
  <si>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</si>
  <si>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</si>
  <si>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</si>
  <si>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</si>
  <si>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</si>
  <si>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</si>
  <si>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</si>
  <si>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</si>
  <si>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</si>
  <si>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</si>
  <si>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</si>
  <si>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</si>
  <si>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</si>
  <si>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</si>
  <si>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</si>
  <si>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</si>
  <si>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</si>
  <si>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</si>
  <si>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</si>
  <si>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</si>
  <si>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</si>
  <si>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</si>
  <si>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</si>
  <si>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</si>
  <si>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</si>
  <si>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</si>
  <si>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</si>
  <si>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</si>
  <si>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</si>
  <si>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</si>
  <si>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</si>
  <si>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</si>
  <si>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</si>
  <si>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</si>
  <si>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</si>
  <si>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</si>
  <si>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</si>
  <si>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</si>
  <si>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</si>
  <si>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</si>
  <si>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</si>
  <si>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</si>
  <si>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</si>
  <si>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</si>
  <si>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</si>
  <si>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</si>
  <si>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</si>
  <si>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</si>
  <si>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</si>
  <si>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</si>
  <si>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</si>
  <si>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</si>
  <si>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</si>
  <si>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</si>
  <si>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</si>
  <si>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</si>
  <si>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</si>
  <si>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</si>
  <si>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</si>
  <si>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</si>
  <si>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</si>
  <si>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</si>
  <si>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</si>
  <si>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</si>
  <si>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</si>
  <si>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</si>
  <si>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</si>
  <si>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</si>
  <si>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</si>
  <si>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</si>
  <si>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</si>
  <si>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</si>
  <si>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</si>
  <si>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</si>
  <si>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</si>
  <si>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</si>
  <si>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</si>
  <si>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</si>
  <si>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</si>
  <si>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</si>
  <si>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</si>
  <si>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</si>
  <si>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</si>
  <si>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</si>
  <si>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</si>
  <si>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</si>
  <si>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</si>
  <si>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</si>
  <si>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</si>
  <si>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</si>
  <si>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</si>
  <si>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</si>
  <si>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</si>
  <si>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</si>
  <si>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</si>
  <si>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</si>
  <si>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</si>
  <si>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</si>
  <si>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</si>
  <si>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</si>
  <si>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</si>
  <si>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</si>
  <si>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</si>
  <si>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</si>
  <si>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</si>
  <si>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</si>
  <si>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</si>
  <si>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</si>
  <si>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</si>
  <si>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</si>
  <si>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</si>
  <si>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</si>
  <si>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</si>
  <si>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</si>
  <si>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</si>
  <si>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</si>
  <si>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</si>
  <si>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</si>
  <si>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</si>
  <si>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</si>
  <si>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</si>
  <si>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</si>
  <si>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</si>
  <si>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</si>
  <si>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</si>
  <si>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</si>
  <si>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</si>
  <si>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</si>
  <si>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</si>
  <si>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</si>
  <si>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</si>
  <si>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</si>
  <si>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</si>
  <si>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</si>
  <si>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</si>
  <si>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</si>
  <si>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</si>
  <si>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</si>
  <si>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</si>
  <si>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</si>
  <si>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</si>
  <si>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</si>
  <si>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</si>
  <si>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</si>
  <si>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</si>
  <si>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</si>
  <si>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</si>
  <si>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</si>
  <si>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</si>
  <si>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</si>
  <si>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</si>
  <si>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</si>
  <si>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</si>
  <si>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</si>
  <si>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</si>
  <si>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</si>
  <si>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</si>
  <si>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</si>
  <si>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</si>
  <si>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</si>
  <si>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</si>
  <si>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</si>
  <si>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</si>
  <si>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</si>
  <si>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</si>
  <si>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</si>
  <si>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</si>
  <si>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</si>
  <si>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</si>
  <si>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</si>
  <si>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</si>
  <si>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</si>
  <si>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</si>
  <si>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</si>
  <si>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</si>
  <si>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</si>
  <si>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</si>
  <si>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</si>
  <si>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</si>
  <si>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</si>
  <si>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</si>
  <si>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</si>
  <si>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</si>
  <si>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</si>
  <si>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</si>
  <si>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</si>
  <si>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</si>
  <si>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</si>
  <si>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</si>
  <si>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</si>
  <si>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</si>
  <si>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</si>
  <si>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</si>
  <si>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</si>
  <si>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</si>
  <si>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</si>
  <si>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</si>
  <si>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</si>
  <si>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</si>
  <si>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</si>
  <si>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</si>
  <si>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</si>
  <si>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</si>
  <si>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</si>
  <si>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</si>
  <si>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</si>
  <si>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</si>
  <si>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</si>
  <si>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</si>
  <si>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</si>
  <si>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</si>
  <si>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</si>
  <si>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</si>
  <si>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</si>
  <si>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</si>
  <si>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</si>
  <si>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</si>
  <si>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</si>
  <si>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</si>
  <si>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</si>
  <si>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</si>
  <si>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</si>
  <si>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</si>
  <si>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</si>
  <si>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</si>
  <si>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</si>
  <si>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</si>
  <si>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</si>
  <si>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</si>
  <si>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</si>
  <si>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</si>
  <si>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</si>
  <si>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</si>
  <si>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</si>
  <si>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</si>
  <si>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</si>
  <si>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</si>
  <si>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</si>
  <si>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</si>
  <si>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</si>
  <si>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</si>
  <si>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</si>
  <si>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</si>
  <si>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</si>
  <si>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</si>
  <si>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</si>
  <si>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</si>
  <si>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</si>
  <si>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</si>
  <si>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</si>
  <si>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</si>
  <si>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</si>
  <si>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</si>
  <si>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</si>
  <si>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</si>
  <si>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</si>
  <si>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</si>
  <si>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</si>
  <si>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</si>
  <si>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</si>
  <si>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</si>
  <si>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</si>
  <si>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</si>
  <si>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</si>
  <si>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</si>
  <si>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</si>
  <si>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</si>
  <si>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</si>
  <si>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</si>
  <si>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</si>
  <si>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</si>
  <si>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</si>
  <si>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</si>
  <si>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</si>
  <si>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</si>
  <si>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</si>
  <si>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</si>
  <si>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</si>
  <si>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</si>
  <si>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</si>
  <si>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</si>
  <si>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</si>
  <si>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</si>
  <si>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</si>
  <si>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</si>
  <si>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</si>
  <si>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</si>
  <si>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</si>
  <si>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</si>
  <si>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</si>
  <si>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</si>
  <si>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</si>
  <si>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</si>
  <si>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</si>
  <si>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</si>
  <si>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</si>
  <si>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</si>
  <si>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</si>
  <si>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</si>
  <si>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</si>
  <si>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</si>
  <si>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</si>
  <si>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</si>
  <si>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</si>
  <si>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</si>
  <si>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</si>
  <si>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</si>
  <si>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</si>
  <si>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</si>
  <si>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</si>
  <si>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</si>
  <si>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</si>
  <si>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</si>
  <si>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</si>
  <si>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</si>
  <si>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</si>
  <si>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</si>
  <si>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</si>
  <si>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</si>
  <si>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</si>
  <si>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</si>
  <si>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</si>
  <si>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</si>
  <si>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</si>
  <si>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</si>
  <si>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</si>
  <si>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</si>
  <si>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</si>
  <si>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</si>
  <si>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</si>
  <si>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</si>
  <si>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</si>
  <si>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</si>
  <si>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</si>
  <si>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</si>
  <si>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</si>
  <si>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</si>
  <si>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</si>
  <si>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</si>
  <si>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</si>
  <si>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</si>
  <si>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</si>
  <si>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</si>
  <si>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</si>
  <si>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</si>
  <si>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</si>
  <si>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</si>
  <si>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</si>
  <si>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</si>
  <si>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</si>
  <si>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</si>
  <si>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</si>
  <si>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</si>
  <si>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</si>
  <si>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</si>
  <si>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</si>
  <si>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</si>
  <si>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</si>
  <si>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</si>
  <si>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</si>
  <si>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</si>
  <si>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</si>
  <si>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</si>
  <si>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</si>
  <si>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</si>
  <si>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</si>
  <si>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</si>
  <si>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</si>
  <si>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</si>
  <si>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</si>
  <si>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</si>
  <si>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</si>
  <si>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</si>
  <si>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</si>
  <si>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</si>
  <si>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</si>
  <si>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</si>
  <si>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</si>
  <si>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</si>
  <si>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</si>
  <si>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</si>
  <si>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</si>
  <si>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</si>
  <si>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</si>
  <si>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</si>
  <si>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</si>
  <si>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</si>
  <si>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</si>
  <si>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</si>
  <si>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</si>
  <si>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</si>
  <si>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</si>
  <si>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</si>
  <si>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</si>
  <si>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</si>
  <si>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</si>
  <si>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</si>
  <si>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</si>
  <si>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</si>
  <si>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</si>
  <si>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</si>
  <si>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</si>
  <si>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</si>
  <si>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</si>
  <si>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</si>
  <si>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</si>
  <si>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</si>
  <si>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</si>
  <si>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</si>
  <si>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</si>
  <si>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</si>
  <si>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</si>
  <si>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</si>
  <si>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</si>
  <si>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</si>
  <si>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</si>
  <si>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</si>
  <si>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</si>
  <si>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</si>
  <si>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</si>
  <si>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</si>
  <si>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</si>
  <si>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</si>
  <si>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</si>
  <si>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</si>
  <si>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</si>
  <si>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</si>
  <si>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</si>
  <si>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</si>
  <si>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</si>
  <si>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</si>
  <si>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</si>
  <si>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</si>
  <si>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</si>
  <si>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</si>
  <si>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</si>
  <si>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</si>
  <si>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</si>
  <si>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</si>
  <si>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</si>
  <si>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</si>
  <si>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</si>
  <si>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</si>
  <si>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</si>
  <si>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</si>
  <si>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</si>
  <si>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</si>
  <si>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</si>
  <si>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</si>
  <si>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</si>
  <si>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</si>
  <si>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</si>
  <si>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</si>
  <si>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</si>
  <si>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</si>
  <si>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</si>
  <si>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</si>
  <si>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</si>
  <si>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</si>
  <si>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</si>
  <si>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</si>
  <si>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</si>
  <si>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</si>
  <si>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</si>
  <si>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</si>
  <si>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</si>
  <si>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</si>
  <si>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</si>
  <si>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</si>
  <si>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</si>
  <si>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</si>
  <si>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</si>
  <si>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</si>
  <si>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</si>
  <si>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</si>
  <si>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</si>
  <si>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</si>
  <si>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</si>
  <si>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</si>
  <si>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</si>
  <si>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</si>
  <si>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</si>
  <si>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</si>
  <si>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</si>
  <si>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</si>
  <si>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</si>
  <si>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</si>
  <si>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</si>
  <si>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</si>
  <si>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</si>
  <si>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</si>
  <si>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</si>
  <si>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</si>
  <si>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</si>
  <si>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</si>
  <si>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</si>
  <si>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</si>
  <si>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</si>
  <si>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</si>
  <si>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</si>
  <si>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</si>
  <si>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</si>
  <si>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</si>
  <si>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</si>
  <si>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</si>
  <si>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</si>
  <si>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</si>
  <si>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</si>
  <si>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</si>
  <si>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</si>
  <si>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</si>
  <si>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</si>
  <si>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</si>
  <si>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</si>
  <si>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</si>
  <si>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</si>
  <si>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</si>
  <si>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</si>
  <si>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</si>
  <si>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</si>
  <si>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</si>
  <si>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</si>
  <si>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</si>
  <si>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</si>
  <si>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</si>
  <si>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</si>
  <si>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</si>
  <si>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</si>
  <si>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</si>
  <si>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</si>
  <si>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</si>
  <si>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</si>
  <si>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</si>
  <si>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</si>
  <si>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</si>
  <si>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</si>
  <si>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</si>
  <si>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</si>
  <si>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</si>
  <si>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</si>
  <si>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</si>
  <si>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</si>
  <si>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</si>
  <si>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</si>
  <si>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</si>
  <si>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</si>
  <si>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</si>
  <si>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</si>
  <si>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</si>
  <si>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</si>
  <si>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</si>
  <si>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</si>
  <si>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</si>
  <si>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</si>
  <si>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</si>
  <si>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</si>
  <si>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</si>
  <si>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</si>
  <si>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</si>
  <si>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</si>
  <si>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</si>
  <si>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</si>
  <si>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</si>
  <si>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</si>
  <si>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</si>
  <si>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</si>
  <si>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</si>
  <si>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</si>
  <si>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</si>
  <si>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</si>
  <si>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</si>
  <si>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</si>
  <si>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</si>
  <si>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</si>
  <si>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</si>
  <si>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</si>
  <si>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</si>
  <si>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</si>
  <si>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</si>
  <si>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</si>
  <si>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</si>
  <si>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</si>
  <si>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</si>
  <si>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</si>
  <si>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</si>
  <si>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</si>
  <si>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</si>
  <si>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</si>
  <si>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</si>
  <si>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</si>
  <si>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</si>
  <si>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</si>
  <si>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</si>
  <si>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</si>
  <si>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</si>
  <si>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</si>
  <si>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</si>
  <si>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</si>
  <si>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</si>
  <si>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</si>
  <si>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</si>
  <si>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</si>
  <si>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</si>
  <si>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</si>
  <si>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</si>
  <si>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</si>
  <si>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</si>
  <si>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</si>
  <si>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</si>
  <si>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</si>
  <si>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</si>
  <si>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</si>
  <si>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</si>
  <si>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</si>
  <si>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</si>
  <si>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</si>
  <si>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</si>
  <si>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</si>
  <si>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</si>
  <si>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</si>
  <si>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</si>
  <si>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</si>
  <si>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</si>
  <si>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</si>
  <si>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</si>
  <si>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</si>
  <si>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</si>
  <si>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</si>
  <si>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</si>
  <si>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</si>
  <si>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</si>
  <si>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</si>
  <si>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</si>
  <si>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</si>
  <si>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</si>
  <si>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</si>
  <si>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</si>
  <si>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</si>
  <si>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</si>
  <si>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</si>
  <si>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</si>
  <si>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</si>
  <si>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</si>
  <si>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</si>
  <si>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</si>
  <si>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</si>
  <si>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</si>
  <si>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</si>
  <si>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</si>
  <si>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</si>
  <si>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</si>
  <si>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</si>
  <si>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</si>
  <si>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</si>
  <si>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</si>
  <si>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</si>
  <si>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</si>
  <si>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</si>
  <si>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</si>
  <si>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</si>
  <si>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</si>
  <si>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</si>
  <si>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</si>
  <si>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</si>
  <si>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</si>
  <si>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</si>
  <si>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</si>
  <si>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</si>
  <si>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</si>
  <si>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</si>
  <si>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</si>
  <si>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</si>
  <si>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</si>
  <si>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</si>
  <si>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</si>
  <si>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</si>
  <si>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</si>
  <si>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</si>
  <si>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</si>
  <si>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</si>
  <si>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</si>
  <si>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</si>
  <si>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</si>
  <si>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</si>
  <si>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</si>
  <si>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</si>
  <si>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</si>
  <si>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</si>
  <si>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</si>
  <si>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</si>
  <si>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</si>
  <si>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</si>
  <si>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</si>
  <si>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</si>
  <si>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</si>
  <si>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</si>
  <si>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</si>
  <si>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</si>
  <si>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</si>
  <si>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</si>
  <si>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</si>
  <si>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</si>
  <si>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</si>
  <si>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</si>
  <si>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</si>
  <si>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</si>
  <si>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</si>
  <si>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</si>
  <si>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</si>
  <si>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</si>
  <si>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</si>
  <si>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</si>
  <si>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</si>
  <si>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</si>
  <si>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</si>
  <si>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</si>
  <si>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</si>
  <si>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</si>
  <si>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</si>
  <si>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</si>
  <si>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</si>
  <si>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</si>
  <si>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</si>
  <si>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</si>
  <si>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</si>
  <si>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</si>
  <si>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</si>
  <si>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</si>
  <si>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</si>
  <si>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</si>
  <si>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</si>
  <si>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</si>
  <si>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</si>
  <si>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</si>
  <si>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</si>
  <si>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</si>
  <si>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</si>
  <si>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</si>
  <si>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</si>
  <si>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</si>
  <si>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</si>
  <si>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</si>
  <si>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</si>
  <si>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</si>
  <si>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</si>
  <si>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</si>
  <si>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</si>
  <si>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</si>
  <si>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</si>
  <si>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</si>
  <si>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</si>
  <si>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</si>
  <si>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</si>
  <si>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</si>
  <si>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</si>
  <si>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</si>
  <si>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</si>
  <si>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</si>
  <si>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</si>
  <si>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</si>
  <si>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</si>
  <si>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</si>
  <si>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</si>
  <si>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</si>
  <si>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</si>
  <si>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</si>
  <si>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</si>
  <si>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</si>
  <si>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</si>
  <si>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</si>
  <si>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</si>
  <si>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</si>
  <si>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</si>
  <si>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</si>
  <si>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</si>
  <si>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</si>
  <si>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</si>
  <si>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</si>
  <si>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</si>
  <si>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</si>
  <si>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</si>
  <si>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</si>
  <si>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</si>
  <si>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</si>
  <si>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</si>
  <si>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</si>
  <si>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</si>
  <si>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</si>
  <si>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</si>
  <si>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</si>
  <si>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</si>
  <si>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</si>
  <si>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</si>
  <si>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</si>
  <si>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</si>
  <si>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</si>
  <si>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</si>
  <si>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</si>
  <si>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</si>
  <si>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</si>
  <si>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</si>
  <si>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</si>
  <si>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</si>
  <si>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</si>
  <si>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</si>
  <si>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</si>
  <si>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</si>
  <si>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</si>
  <si>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</si>
  <si>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</si>
  <si>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</si>
  <si>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</si>
  <si>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</si>
  <si>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</si>
  <si>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</si>
  <si>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</si>
  <si>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</si>
  <si>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</si>
  <si>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</si>
  <si>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</si>
  <si>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</si>
  <si>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</si>
  <si>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</si>
  <si>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</si>
  <si>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</si>
  <si>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</si>
  <si>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</si>
  <si>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</si>
  <si>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</si>
  <si>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</si>
  <si>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</si>
  <si>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</si>
  <si>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</si>
  <si>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</si>
  <si>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</si>
  <si>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</si>
  <si>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</si>
  <si>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</si>
  <si>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</si>
  <si>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</si>
  <si>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</si>
  <si>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</si>
  <si>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</si>
  <si>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</si>
  <si>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</si>
  <si>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</si>
  <si>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</si>
  <si>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</si>
  <si>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</si>
  <si>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</si>
  <si>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</si>
  <si>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</si>
  <si>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</si>
  <si>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</si>
  <si>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</si>
  <si>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</si>
  <si>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</si>
  <si>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</si>
  <si>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</si>
  <si>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</si>
  <si>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</si>
  <si>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</si>
  <si>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</si>
  <si>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</si>
  <si>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</si>
  <si>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</si>
  <si>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</si>
  <si>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</si>
  <si>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</si>
  <si>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</si>
  <si>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</si>
  <si>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</si>
  <si>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</si>
  <si>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</si>
  <si>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</si>
  <si>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</si>
  <si>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</si>
  <si>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</si>
  <si>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</si>
  <si>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</si>
  <si>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</si>
  <si>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</si>
  <si>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</si>
  <si>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</si>
  <si>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</si>
  <si>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</si>
  <si>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</si>
  <si>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</si>
  <si>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</si>
  <si>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</si>
  <si>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</si>
  <si>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</si>
  <si>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</si>
  <si>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</si>
  <si>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</si>
  <si>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</si>
  <si>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</si>
  <si>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</si>
  <si>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</si>
  <si>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</si>
  <si>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</si>
  <si>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</si>
  <si>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</si>
  <si>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</si>
  <si>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</si>
  <si>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</si>
  <si>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</si>
  <si>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</si>
  <si>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</si>
  <si>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</si>
  <si>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</si>
  <si>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</si>
  <si>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</si>
  <si>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</si>
  <si>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</si>
  <si>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</si>
  <si>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</si>
  <si>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</si>
  <si>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</si>
  <si>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</si>
  <si>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</si>
  <si>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</si>
  <si>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</si>
  <si>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</si>
  <si>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</si>
  <si>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</si>
  <si>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</si>
  <si>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</si>
  <si>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</si>
  <si>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</si>
  <si>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</si>
  <si>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</si>
  <si>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</si>
  <si>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</si>
  <si>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</si>
  <si>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</si>
  <si>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</si>
  <si>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</si>
  <si>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</si>
  <si>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</si>
  <si>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</si>
  <si>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</si>
  <si>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</si>
  <si>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</si>
  <si>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</si>
  <si>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</si>
  <si>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</si>
  <si>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</si>
  <si>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</si>
  <si>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</si>
  <si>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</si>
  <si>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</si>
  <si>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</si>
  <si>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</si>
  <si>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</si>
  <si>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</si>
  <si>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</si>
  <si>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</si>
  <si>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</si>
  <si>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</si>
  <si>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</si>
  <si>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</si>
  <si>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</si>
  <si>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</si>
  <si>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</si>
  <si>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</si>
  <si>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</si>
  <si>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</si>
  <si>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</si>
  <si>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</si>
  <si>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</si>
  <si>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</si>
  <si>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</si>
  <si>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</si>
  <si>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</si>
  <si>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</si>
  <si>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</si>
  <si>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</si>
  <si>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</si>
  <si>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</si>
  <si>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</si>
  <si>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</si>
  <si>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</si>
  <si>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</si>
  <si>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</si>
  <si>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</si>
  <si>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</si>
  <si>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</si>
  <si>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</si>
  <si>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</si>
  <si>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</si>
  <si>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</si>
  <si>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</si>
  <si>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</si>
  <si>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</si>
  <si>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</si>
  <si>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</si>
  <si>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</si>
  <si>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</si>
  <si>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</si>
  <si>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</si>
  <si>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</si>
  <si>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</si>
  <si>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</si>
  <si>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</si>
  <si>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</si>
  <si>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</si>
  <si>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</si>
  <si>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</si>
  <si>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</si>
  <si>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</si>
  <si>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</si>
  <si>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</si>
  <si>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</si>
  <si>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</si>
  <si>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</si>
  <si>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</si>
  <si>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</si>
  <si>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</si>
  <si>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</si>
  <si>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</si>
  <si>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</si>
  <si>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</si>
  <si>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</si>
  <si>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</si>
  <si>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</si>
  <si>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</si>
  <si>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</si>
  <si>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</si>
  <si>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</si>
  <si>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</si>
  <si>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</si>
  <si>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</si>
  <si>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</si>
  <si>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</si>
  <si>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</si>
  <si>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</si>
  <si>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</si>
  <si>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</si>
  <si>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</si>
  <si>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</si>
  <si>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</si>
  <si>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</si>
  <si>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</si>
  <si>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</si>
  <si>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</si>
  <si>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</si>
  <si>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</si>
  <si>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</si>
  <si>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</si>
  <si>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</si>
  <si>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</si>
  <si>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</si>
  <si>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</si>
  <si>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</si>
  <si>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</si>
  <si>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</si>
  <si>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</si>
  <si>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</si>
  <si>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</si>
  <si>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</si>
  <si>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</si>
  <si>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</si>
  <si>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</si>
  <si>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</si>
  <si>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</si>
  <si>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</si>
  <si>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</si>
  <si>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</si>
  <si>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</si>
  <si>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</si>
  <si>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</si>
  <si>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</si>
  <si>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</si>
  <si>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</si>
  <si>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</si>
  <si>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</si>
  <si>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</si>
  <si>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</si>
  <si>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</si>
  <si>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</si>
  <si>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</si>
  <si>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</si>
  <si>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</si>
  <si>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</si>
  <si>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</si>
  <si>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</si>
  <si>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</si>
  <si>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</si>
  <si>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</si>
  <si>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</si>
  <si>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</si>
  <si>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</si>
  <si>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</si>
  <si>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</si>
  <si>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</si>
  <si>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</si>
  <si>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</si>
  <si>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</si>
  <si>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</si>
  <si>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</si>
  <si>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</si>
  <si>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</si>
  <si>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</si>
  <si>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</si>
  <si>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</si>
  <si>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</si>
  <si>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</si>
  <si>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</si>
  <si>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</si>
  <si>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</si>
  <si>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</si>
  <si>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</si>
  <si>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</si>
  <si>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</si>
  <si>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</si>
  <si>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</si>
  <si>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</si>
  <si>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</si>
  <si>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</si>
  <si>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</si>
  <si>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</si>
  <si>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</si>
  <si>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</si>
  <si>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</si>
  <si>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</si>
  <si>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</si>
  <si>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</si>
  <si>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</si>
  <si>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</si>
  <si>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</si>
  <si>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</si>
  <si>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</si>
  <si>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</si>
  <si>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</si>
  <si>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</si>
  <si>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</si>
  <si>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</si>
  <si>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</si>
  <si>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</si>
  <si>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</si>
  <si>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</si>
  <si>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</si>
  <si>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</si>
  <si>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</si>
  <si>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</si>
  <si>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</si>
  <si>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</si>
  <si>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</si>
  <si>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</si>
  <si>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</si>
  <si>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</si>
  <si>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</si>
  <si>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</si>
  <si>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</si>
  <si>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</si>
  <si>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</si>
  <si>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</si>
  <si>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</si>
  <si>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</si>
  <si>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</si>
  <si>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</si>
  <si>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</si>
  <si>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</si>
  <si>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</si>
  <si>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</si>
  <si>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</si>
  <si>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</si>
  <si>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</si>
  <si>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</si>
  <si>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</si>
  <si>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</si>
  <si>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</si>
  <si>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</si>
  <si>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</si>
  <si>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</si>
  <si>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</si>
  <si>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</si>
  <si>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</si>
  <si>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</si>
  <si>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</si>
  <si>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</si>
  <si>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</si>
  <si>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</si>
  <si>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</si>
  <si>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</si>
  <si>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</si>
  <si>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</si>
  <si>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</si>
  <si>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</si>
  <si>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</si>
  <si>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</si>
  <si>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</si>
  <si>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</si>
  <si>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</si>
  <si>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</si>
  <si>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</si>
  <si>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</si>
  <si>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</si>
  <si>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</si>
  <si>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</si>
  <si>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</si>
  <si>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</si>
  <si>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</si>
  <si>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</si>
  <si>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</si>
  <si>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</si>
  <si>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</si>
  <si>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</si>
  <si>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</si>
  <si>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</si>
  <si>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</si>
  <si>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</si>
  <si>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</si>
  <si>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</si>
  <si>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</si>
  <si>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</si>
  <si>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</si>
  <si>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</si>
  <si>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</si>
  <si>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</si>
  <si>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</si>
  <si>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</si>
  <si>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</si>
  <si>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</si>
  <si>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</si>
  <si>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</si>
  <si>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</si>
  <si>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</si>
  <si>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</si>
  <si>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</si>
  <si>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</si>
  <si>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</si>
  <si>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</si>
  <si>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</si>
  <si>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</si>
  <si>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</si>
  <si>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</si>
  <si>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</si>
  <si>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</si>
  <si>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</si>
  <si>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</si>
  <si>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</si>
  <si>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</si>
  <si>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</si>
  <si>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</si>
  <si>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</si>
  <si>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</si>
  <si>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</si>
  <si>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</si>
  <si>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</si>
  <si>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</si>
  <si>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</si>
  <si>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</si>
  <si>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</si>
  <si>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</si>
  <si>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</si>
  <si>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</si>
  <si>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</si>
  <si>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</si>
  <si>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</si>
  <si>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</si>
  <si>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</si>
  <si>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</si>
  <si>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</si>
  <si>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</si>
  <si>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</si>
  <si>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</si>
  <si>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</si>
  <si>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</si>
  <si>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</si>
  <si>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</si>
  <si>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</si>
  <si>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</si>
  <si>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</si>
  <si>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</si>
  <si>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</si>
  <si>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</si>
  <si>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</si>
  <si>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</si>
  <si>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</si>
  <si>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</si>
  <si>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</si>
  <si>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</si>
  <si>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</si>
  <si>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</si>
  <si>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</si>
  <si>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</si>
  <si>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</si>
  <si>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</si>
  <si>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</si>
  <si>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</si>
  <si>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</si>
  <si>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</si>
  <si>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</si>
  <si>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</si>
  <si>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</si>
  <si>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</si>
  <si>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</si>
  <si>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</si>
  <si>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</si>
  <si>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</si>
  <si>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</si>
  <si>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</si>
  <si>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</si>
  <si>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</si>
  <si>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</si>
  <si>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</si>
  <si>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</si>
  <si>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</si>
  <si>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</si>
  <si>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</si>
  <si>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</si>
  <si>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</si>
  <si>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</si>
  <si>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</si>
  <si>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</si>
  <si>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</si>
  <si>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</si>
  <si>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</si>
  <si>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</si>
  <si>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</si>
  <si>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</si>
  <si>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</si>
  <si>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</si>
  <si>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</si>
  <si>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</si>
  <si>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</si>
  <si>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</si>
  <si>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</si>
  <si>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</si>
  <si>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</si>
  <si>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</si>
  <si>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</si>
  <si>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</si>
  <si>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</si>
  <si>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</si>
  <si>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</si>
  <si>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</si>
  <si>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</si>
  <si>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</si>
  <si>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</si>
  <si>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</si>
  <si>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</si>
  <si>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</si>
  <si>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</si>
  <si>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</si>
  <si>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</si>
  <si>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</si>
  <si>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</si>
  <si>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</si>
  <si>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</si>
  <si>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</si>
  <si>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</si>
  <si>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</si>
  <si>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</si>
  <si>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</si>
  <si>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</si>
  <si>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</si>
  <si>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</si>
  <si>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</si>
  <si>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</si>
  <si>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</si>
  <si>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</si>
  <si>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</si>
  <si>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</si>
  <si>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</si>
  <si>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</si>
  <si>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</si>
  <si>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</si>
  <si>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</si>
  <si>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</si>
  <si>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</si>
  <si>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</si>
  <si>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</si>
  <si>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</si>
  <si>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</si>
  <si>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</si>
  <si>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</si>
  <si>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</si>
  <si>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</si>
  <si>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</si>
  <si>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</si>
  <si>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</si>
  <si>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</si>
  <si>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</si>
  <si>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</si>
  <si>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</si>
  <si>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</si>
  <si>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</si>
  <si>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</si>
  <si>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</si>
  <si>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</si>
  <si>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</si>
  <si>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</si>
  <si>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</si>
  <si>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</si>
  <si>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</si>
  <si>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</si>
  <si>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</si>
  <si>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</si>
  <si>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</si>
  <si>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</si>
  <si>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</si>
  <si>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</si>
  <si>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</si>
  <si>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</si>
  <si>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</si>
  <si>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</si>
  <si>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</si>
  <si>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</si>
  <si>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</si>
  <si>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</si>
  <si>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</si>
  <si>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</si>
  <si>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</si>
  <si>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</si>
  <si>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</si>
  <si>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</si>
  <si>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</si>
  <si>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</si>
  <si>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</si>
  <si>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</si>
  <si>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</si>
  <si>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</si>
  <si>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</si>
  <si>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</si>
  <si>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</si>
  <si>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</si>
  <si>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</si>
  <si>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</si>
  <si>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</si>
  <si>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</si>
  <si>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</si>
  <si>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</si>
  <si>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</si>
  <si>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</si>
  <si>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</si>
  <si>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</si>
  <si>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</si>
  <si>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</si>
  <si>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</si>
  <si>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</si>
  <si>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</si>
  <si>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</si>
  <si>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</si>
  <si>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</si>
  <si>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</si>
  <si>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</si>
  <si>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</si>
  <si>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</si>
  <si>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</si>
  <si>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</si>
  <si>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</si>
  <si>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</si>
  <si>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</si>
  <si>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</si>
  <si>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</si>
  <si>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</si>
  <si>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</si>
  <si>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</si>
  <si>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</si>
  <si>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</si>
  <si>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</si>
  <si>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</si>
  <si>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</si>
  <si>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</si>
  <si>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</si>
  <si>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</si>
  <si>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</si>
  <si>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</si>
  <si>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</si>
  <si>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</si>
  <si>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</si>
  <si>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</si>
  <si>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</si>
  <si>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</si>
  <si>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</si>
  <si>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</si>
  <si>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</si>
  <si>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</si>
  <si>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</si>
  <si>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</si>
  <si>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</si>
  <si>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</si>
  <si>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</si>
  <si>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</si>
  <si>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</si>
  <si>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</si>
  <si>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</si>
  <si>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</si>
  <si>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</si>
  <si>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</si>
  <si>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</si>
  <si>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</si>
  <si>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</si>
  <si>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</si>
  <si>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</si>
  <si>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</si>
  <si>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</si>
  <si>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</si>
  <si>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</si>
  <si>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</si>
  <si>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</si>
  <si>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</si>
  <si>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</si>
  <si>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</si>
  <si>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</si>
  <si>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</si>
  <si>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</si>
  <si>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</si>
  <si>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</si>
  <si>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</si>
  <si>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</si>
  <si>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</si>
  <si>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</si>
  <si>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</si>
  <si>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</si>
  <si>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</si>
  <si>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</si>
  <si>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</si>
  <si>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</si>
  <si>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</si>
  <si>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</si>
  <si>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</si>
  <si>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</si>
  <si>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</si>
  <si>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</si>
  <si>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</si>
  <si>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</si>
  <si>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</si>
  <si>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</si>
  <si>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</si>
  <si>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</si>
  <si>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</si>
  <si>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</si>
  <si>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</si>
  <si>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</si>
  <si>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</si>
  <si>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</si>
  <si>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</si>
  <si>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</si>
  <si>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</si>
  <si>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</si>
  <si>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</si>
  <si>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</si>
  <si>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</si>
  <si>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</si>
  <si>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</si>
  <si>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</si>
  <si>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</si>
  <si>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</si>
  <si>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</si>
  <si>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</si>
  <si>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</si>
  <si>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</si>
  <si>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</si>
  <si>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</si>
  <si>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</si>
  <si>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</si>
  <si>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</si>
  <si>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</si>
  <si>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</si>
  <si>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</si>
  <si>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</si>
  <si>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</si>
  <si>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</si>
  <si>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</si>
  <si>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</si>
  <si>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</si>
  <si>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</si>
  <si>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</si>
  <si>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</si>
  <si>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</si>
  <si>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</si>
  <si>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</si>
  <si>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</si>
  <si>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</si>
  <si>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</si>
  <si>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</si>
  <si>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</si>
  <si>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</si>
  <si>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</si>
  <si>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</si>
  <si>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</si>
  <si>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</si>
  <si>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</si>
  <si>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</si>
  <si>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</si>
  <si>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</si>
  <si>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</si>
  <si>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</si>
  <si>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</si>
  <si>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</si>
  <si>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</si>
  <si>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</si>
  <si>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</si>
  <si>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</si>
  <si>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</si>
  <si>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</si>
  <si>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</si>
  <si>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</si>
  <si>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</si>
  <si>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</si>
  <si>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</si>
  <si>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</si>
  <si>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</si>
  <si>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</si>
  <si>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</si>
  <si>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</si>
  <si>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</si>
  <si>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</si>
  <si>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</si>
  <si>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</si>
  <si>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</si>
  <si>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</si>
  <si>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</si>
  <si>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</si>
  <si>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</si>
  <si>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</si>
  <si>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</si>
  <si>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</si>
  <si>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</si>
  <si>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</si>
  <si>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</si>
  <si>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</si>
  <si>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</si>
  <si>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</si>
  <si>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</si>
  <si>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</si>
  <si>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</si>
  <si>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</si>
  <si>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</si>
  <si>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</si>
  <si>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</si>
  <si>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</si>
  <si>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</si>
  <si>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</si>
  <si>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</si>
  <si>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</si>
  <si>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</si>
  <si>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</si>
  <si>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</si>
  <si>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</si>
  <si>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</si>
  <si>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</si>
  <si>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</si>
  <si>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</si>
  <si>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</si>
  <si>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</si>
  <si>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</si>
  <si>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</si>
  <si>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</si>
  <si>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</si>
  <si>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</si>
  <si>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</si>
  <si>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</si>
  <si>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</si>
  <si>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</si>
  <si>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</si>
  <si>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</si>
  <si>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</si>
  <si>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</si>
  <si>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</si>
  <si>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</si>
  <si>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</si>
  <si>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</si>
  <si>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</si>
  <si>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</si>
  <si>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</si>
  <si>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</si>
  <si>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</si>
  <si>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</si>
  <si>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</si>
  <si>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</si>
  <si>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</si>
  <si>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</si>
  <si>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</si>
  <si>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</si>
  <si>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</si>
  <si>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</si>
  <si>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</si>
  <si>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</si>
  <si>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</si>
  <si>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</si>
  <si>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</si>
  <si>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</si>
  <si>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</si>
  <si>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</si>
  <si>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</si>
  <si>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</si>
  <si>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</si>
  <si>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</si>
  <si>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</si>
  <si>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</si>
  <si>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</si>
  <si>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</si>
  <si>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</si>
  <si>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</si>
  <si>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</si>
  <si>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</si>
  <si>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</si>
  <si>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</si>
  <si>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</si>
  <si>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</si>
  <si>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</si>
  <si>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</si>
  <si>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</si>
  <si>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</si>
  <si>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</si>
  <si>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</si>
  <si>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</si>
  <si>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</si>
  <si>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</si>
  <si>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</si>
  <si>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</si>
  <si>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</si>
  <si>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</si>
  <si>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</si>
  <si>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</si>
  <si>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</si>
  <si>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</si>
  <si>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</si>
  <si>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</si>
  <si>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</si>
  <si>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</si>
  <si>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</si>
  <si>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</si>
  <si>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</si>
  <si>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</si>
  <si>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</si>
  <si>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</si>
  <si>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</si>
  <si>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</si>
  <si>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</si>
  <si>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</si>
  <si>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</si>
  <si>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</si>
  <si>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</si>
  <si>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</si>
  <si>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</si>
  <si>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</si>
  <si>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</si>
  <si>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</si>
  <si>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</si>
  <si>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</si>
  <si>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</si>
  <si>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</si>
  <si>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</si>
  <si>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</si>
  <si>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</si>
  <si>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</si>
  <si>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</si>
  <si>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</si>
  <si>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</si>
  <si>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</si>
  <si>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</si>
  <si>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</si>
  <si>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</si>
  <si>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</si>
  <si>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</si>
  <si>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</si>
  <si>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</si>
  <si>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</si>
  <si>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</si>
  <si>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</si>
  <si>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</si>
  <si>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</si>
  <si>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</si>
  <si>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</si>
  <si>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</si>
  <si>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</si>
  <si>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</si>
  <si>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</si>
  <si>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</si>
  <si>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</si>
  <si>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</si>
  <si>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</si>
  <si>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</si>
  <si>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</si>
  <si>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</si>
  <si>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</si>
  <si>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</si>
  <si>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</si>
  <si>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</si>
  <si>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</si>
  <si>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</si>
  <si>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</si>
  <si>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</si>
  <si>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</si>
  <si>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</si>
  <si>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</si>
  <si>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</si>
  <si>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</si>
  <si>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</si>
  <si>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</si>
  <si>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</si>
  <si>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</si>
  <si>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</si>
  <si>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</si>
  <si>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</si>
  <si>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</si>
  <si>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</si>
  <si>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</si>
  <si>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</si>
  <si>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</si>
  <si>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</si>
  <si>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</si>
  <si>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</si>
  <si>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</si>
  <si>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</si>
  <si>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</si>
  <si>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</si>
  <si>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</si>
  <si>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</si>
  <si>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</si>
  <si>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</si>
  <si>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</si>
  <si>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</si>
  <si>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</si>
  <si>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</si>
  <si>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</si>
  <si>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</si>
  <si>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</si>
  <si>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</si>
  <si>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</si>
  <si>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</si>
  <si>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</si>
  <si>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</si>
  <si>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</si>
  <si>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</si>
  <si>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</si>
  <si>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</si>
  <si>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</si>
  <si>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</si>
  <si>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</si>
  <si>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</si>
  <si>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</si>
  <si>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</si>
  <si>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</si>
  <si>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</si>
  <si>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</si>
  <si>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</si>
  <si>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</si>
  <si>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</si>
  <si>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</si>
  <si>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</si>
  <si>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</si>
  <si>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</si>
  <si>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</si>
  <si>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</si>
  <si>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</si>
  <si>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</si>
  <si>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</si>
  <si>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</si>
  <si>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</si>
  <si>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</si>
  <si>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</si>
  <si>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</si>
  <si>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</si>
  <si>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</si>
  <si>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</si>
  <si>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</si>
  <si>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</si>
  <si>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</si>
  <si>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</si>
  <si>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</si>
  <si>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</si>
  <si>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</si>
  <si>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</si>
  <si>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</si>
  <si>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</si>
  <si>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</si>
  <si>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</si>
  <si>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</si>
  <si>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</si>
  <si>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</si>
  <si>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</si>
  <si>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</si>
  <si>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</si>
  <si>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</si>
  <si>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</si>
  <si>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</si>
  <si>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</si>
  <si>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</si>
  <si>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</si>
  <si>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</si>
  <si>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</si>
  <si>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</si>
  <si>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</si>
  <si>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</si>
  <si>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</si>
  <si>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</si>
  <si>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</si>
  <si>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</si>
  <si>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</si>
  <si>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</si>
  <si>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</si>
  <si>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</si>
  <si>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</si>
  <si>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</si>
  <si>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</si>
  <si>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</si>
  <si>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</si>
  <si>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</si>
  <si>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</si>
  <si>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</si>
  <si>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</si>
  <si>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</si>
  <si>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</si>
  <si>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</si>
  <si>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</si>
  <si>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</si>
  <si>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</si>
  <si>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</si>
  <si>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</si>
  <si>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</si>
  <si>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</si>
  <si>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</si>
  <si>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</si>
  <si>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</si>
  <si>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</si>
  <si>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</si>
  <si>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</si>
  <si>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</si>
  <si>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</si>
  <si>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</si>
  <si>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</si>
  <si>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</si>
  <si>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</si>
  <si>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</si>
  <si>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</si>
  <si>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</si>
  <si>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</si>
  <si>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</si>
  <si>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</si>
  <si>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</si>
  <si>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</si>
  <si>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</si>
  <si>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</si>
  <si>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</si>
  <si>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</si>
  <si>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</si>
  <si>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</si>
  <si>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</si>
  <si>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</si>
  <si>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</si>
  <si>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</si>
  <si>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</si>
  <si>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</si>
  <si>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</si>
  <si>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</si>
  <si>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</si>
  <si>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</si>
  <si>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</si>
  <si>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</si>
  <si>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</si>
  <si>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</si>
  <si>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</si>
  <si>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</si>
  <si>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</si>
  <si>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</si>
  <si>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</si>
  <si>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</si>
  <si>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</si>
  <si>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</si>
  <si>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</si>
  <si>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</si>
  <si>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</si>
  <si>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</si>
  <si>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</si>
  <si>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</si>
  <si>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</si>
  <si>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</si>
  <si>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</si>
  <si>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</si>
  <si>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</si>
  <si>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</si>
  <si>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</si>
  <si>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</si>
  <si>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</si>
  <si>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</si>
  <si>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</si>
  <si>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</si>
  <si>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</si>
  <si>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</si>
  <si>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</si>
  <si>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</si>
  <si>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</si>
  <si>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</si>
  <si>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</si>
  <si>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</si>
  <si>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</si>
  <si>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</si>
  <si>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</si>
  <si>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</si>
  <si>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</si>
  <si>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</si>
  <si>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</si>
  <si>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</si>
  <si>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</si>
  <si>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</si>
  <si>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</si>
  <si>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</si>
  <si>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</si>
  <si>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</si>
  <si>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</si>
  <si>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</si>
  <si>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</si>
  <si>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</si>
  <si>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</si>
  <si>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</si>
  <si>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</si>
  <si>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</si>
  <si>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</si>
  <si>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</si>
  <si>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</si>
  <si>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</si>
  <si>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</si>
  <si>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</si>
  <si>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</si>
  <si>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</si>
  <si>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</si>
  <si>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</si>
  <si>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</si>
  <si>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</si>
  <si>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</si>
  <si>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</si>
  <si>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</si>
  <si>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</si>
  <si>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</si>
  <si>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</si>
  <si>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</si>
  <si>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</si>
  <si>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</si>
  <si>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</si>
  <si>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</si>
  <si>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</si>
  <si>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</si>
  <si>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</si>
  <si>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</si>
  <si>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</si>
  <si>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</si>
  <si>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</si>
  <si>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</si>
  <si>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</si>
  <si>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</si>
  <si>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</si>
  <si>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</si>
  <si>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</si>
  <si>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</si>
  <si>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</si>
  <si>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</si>
  <si>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</si>
  <si>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</si>
  <si>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</si>
  <si>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</si>
  <si>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</si>
  <si>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</si>
  <si>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</si>
  <si>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</si>
  <si>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</si>
  <si>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</si>
  <si>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</si>
  <si>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</si>
  <si>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</si>
  <si>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</si>
  <si>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</si>
  <si>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</si>
  <si>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</si>
  <si>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</si>
  <si>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</si>
  <si>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</si>
  <si>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</si>
  <si>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</si>
  <si>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</si>
  <si>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</si>
  <si>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</si>
  <si>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</si>
  <si>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</si>
  <si>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</si>
  <si>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</si>
  <si>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</si>
  <si>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</si>
  <si>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</si>
  <si>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</si>
  <si>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</si>
  <si>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</si>
  <si>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</si>
  <si>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</si>
  <si>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</si>
  <si>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</si>
  <si>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</si>
  <si>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</si>
  <si>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</si>
  <si>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</si>
  <si>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</si>
  <si>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</si>
  <si>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</si>
  <si>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</si>
  <si>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</si>
  <si>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</si>
  <si>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</si>
  <si>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</si>
  <si>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</si>
  <si>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</si>
  <si>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</si>
  <si>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</si>
  <si>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</si>
  <si>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</si>
  <si>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</si>
  <si>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</si>
  <si>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</si>
  <si>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</si>
  <si>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</si>
  <si>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</si>
  <si>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</si>
  <si>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</si>
  <si>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</si>
  <si>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</si>
  <si>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</si>
  <si>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</si>
  <si>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</si>
  <si>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</si>
  <si>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</si>
  <si>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</si>
  <si>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</si>
  <si>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</si>
  <si>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</si>
  <si>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</si>
  <si>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</si>
  <si>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</si>
  <si>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</si>
  <si>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</si>
  <si>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</si>
  <si>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</si>
  <si>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</si>
  <si>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</si>
  <si>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</si>
  <si>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</si>
  <si>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</si>
  <si>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</si>
  <si>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</si>
  <si>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</si>
  <si>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</si>
  <si>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</si>
  <si>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</si>
  <si>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</si>
  <si>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</si>
  <si>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</si>
  <si>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</si>
  <si>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</si>
  <si>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</si>
  <si>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</si>
  <si>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</si>
  <si>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</si>
  <si>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</si>
  <si>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</si>
  <si>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</si>
  <si>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</si>
  <si>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</si>
  <si>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</si>
  <si>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</si>
  <si>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</si>
  <si>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</si>
  <si>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</si>
  <si>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</si>
  <si>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</si>
  <si>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</si>
  <si>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</si>
  <si>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</si>
  <si>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</si>
  <si>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</si>
  <si>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</si>
  <si>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</si>
  <si>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</si>
  <si>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</si>
  <si>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</si>
  <si>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</si>
  <si>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</si>
  <si>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</si>
  <si>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</si>
  <si>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</si>
  <si>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</si>
  <si>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</si>
  <si>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</si>
  <si>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</si>
  <si>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</si>
  <si>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</si>
  <si>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</si>
  <si>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</si>
  <si>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</si>
  <si>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</si>
  <si>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</si>
  <si>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</si>
  <si>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</si>
  <si>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</si>
  <si>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</si>
  <si>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</si>
  <si>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</si>
  <si>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</si>
  <si>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</si>
  <si>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</si>
  <si>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</si>
  <si>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</si>
  <si>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</si>
  <si>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</si>
  <si>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</si>
  <si>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</si>
  <si>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</si>
  <si>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</si>
  <si>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</si>
  <si>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</si>
  <si>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</si>
  <si>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</si>
  <si>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</si>
  <si>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</si>
  <si>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</si>
  <si>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</si>
  <si>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</si>
  <si>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</si>
  <si>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</si>
  <si>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</si>
  <si>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</si>
  <si>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</si>
  <si>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</si>
  <si>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</si>
  <si>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</si>
  <si>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</si>
  <si>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</si>
  <si>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</si>
  <si>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</si>
  <si>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</si>
  <si>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</si>
  <si>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</si>
  <si>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</si>
  <si>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</si>
  <si>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</si>
  <si>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</si>
  <si>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</si>
  <si>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</si>
  <si>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</si>
  <si>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</si>
  <si>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</si>
  <si>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</si>
  <si>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</si>
  <si>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</si>
  <si>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</si>
  <si>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</si>
  <si>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</si>
  <si>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</si>
  <si>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</si>
  <si>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</si>
  <si>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</si>
  <si>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</si>
  <si>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</si>
  <si>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</si>
  <si>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</si>
  <si>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</si>
  <si>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</si>
  <si>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</si>
  <si>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</si>
  <si>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</si>
  <si>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</si>
  <si>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</si>
  <si>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</si>
  <si>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</si>
  <si>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</si>
  <si>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</si>
  <si>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</si>
  <si>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</si>
  <si>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</si>
  <si>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</si>
  <si>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</si>
  <si>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</si>
  <si>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</si>
  <si>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</si>
  <si>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</si>
  <si>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</si>
  <si>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</si>
  <si>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</si>
  <si>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</si>
  <si>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</si>
  <si>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</si>
  <si>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</si>
  <si>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</si>
  <si>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</si>
  <si>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</si>
  <si>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</si>
  <si>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</si>
  <si>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</si>
  <si>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</si>
  <si>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</si>
  <si>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</si>
  <si>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</si>
  <si>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</si>
  <si>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</si>
  <si>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</si>
  <si>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</si>
  <si>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</si>
  <si>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</si>
  <si>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</si>
  <si>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</si>
  <si>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</si>
  <si>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</si>
  <si>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</si>
  <si>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</si>
  <si>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</si>
  <si>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</si>
  <si>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</si>
  <si>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</si>
  <si>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</si>
  <si>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</si>
  <si>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</si>
  <si>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</si>
  <si>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</si>
  <si>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</si>
  <si>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</si>
  <si>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</si>
  <si>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</si>
  <si>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</si>
  <si>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</si>
  <si>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</si>
  <si>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</si>
  <si>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</si>
  <si>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</si>
  <si>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</si>
  <si>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</si>
  <si>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</si>
  <si>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</si>
  <si>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</si>
  <si>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</si>
  <si>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</si>
  <si>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</si>
  <si>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</si>
  <si>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</si>
  <si>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</si>
  <si>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</si>
  <si>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</si>
  <si>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</si>
  <si>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</si>
  <si>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</si>
  <si>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</si>
  <si>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</si>
  <si>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</si>
  <si>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</si>
  <si>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</si>
  <si>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</si>
  <si>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</si>
  <si>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</si>
  <si>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</si>
  <si>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</si>
  <si>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</si>
  <si>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</si>
  <si>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</si>
  <si>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</si>
  <si>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</si>
  <si>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</si>
  <si>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</si>
  <si>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</si>
  <si>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</si>
  <si>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</si>
  <si>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</si>
  <si>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</si>
  <si>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</si>
  <si>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</si>
  <si>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</si>
  <si>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</si>
  <si>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</si>
  <si>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</si>
  <si>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</si>
  <si>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</si>
  <si>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</si>
  <si>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</si>
  <si>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</si>
  <si>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</si>
  <si>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</si>
  <si>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</si>
  <si>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</si>
  <si>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</si>
  <si>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</si>
  <si>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</si>
  <si>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</si>
  <si>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</si>
  <si>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</si>
  <si>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</si>
  <si>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</si>
  <si>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</si>
  <si>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</si>
  <si>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</si>
  <si>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</si>
  <si>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</si>
  <si>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</si>
  <si>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</si>
  <si>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</si>
  <si>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</si>
  <si>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</si>
  <si>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</si>
  <si>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</si>
  <si>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</si>
  <si>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</si>
  <si>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</si>
  <si>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</si>
  <si>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</si>
  <si>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</si>
  <si>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</si>
  <si>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</si>
  <si>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</si>
  <si>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</si>
  <si>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</si>
  <si>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</si>
  <si>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</si>
  <si>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</si>
  <si>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</si>
  <si>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</si>
  <si>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</si>
  <si>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</si>
  <si>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</si>
  <si>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</si>
  <si>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</si>
  <si>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</si>
  <si>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</si>
  <si>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</si>
  <si>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</si>
  <si>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</si>
  <si>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</si>
  <si>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</si>
  <si>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</si>
  <si>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</si>
  <si>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</si>
  <si>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</si>
  <si>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</si>
  <si>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</si>
  <si>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</si>
  <si>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</si>
  <si>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</si>
  <si>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</si>
  <si>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</si>
  <si>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</si>
  <si>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</si>
  <si>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</si>
  <si>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</si>
  <si>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</si>
  <si>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</si>
  <si>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</si>
  <si>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</si>
  <si>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</si>
  <si>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</si>
  <si>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</si>
  <si>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</si>
  <si>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</si>
  <si>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</si>
  <si>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</si>
  <si>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</si>
  <si>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</si>
  <si>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</si>
  <si>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</si>
  <si>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</si>
  <si>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</si>
  <si>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</si>
  <si>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</si>
  <si>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</si>
  <si>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</si>
  <si>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</si>
  <si>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</si>
  <si>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</si>
  <si>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</si>
  <si>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</si>
  <si>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</si>
  <si>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</si>
  <si>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</si>
  <si>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</si>
  <si>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</si>
  <si>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</si>
  <si>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</si>
  <si>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</si>
  <si>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</si>
  <si>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</si>
  <si>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</si>
  <si>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</si>
  <si>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</si>
  <si>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</si>
  <si>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</si>
  <si>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</si>
  <si>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</si>
  <si>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</si>
  <si>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</si>
  <si>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</si>
  <si>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</si>
  <si>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</si>
  <si>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</si>
  <si>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</si>
  <si>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</si>
  <si>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</si>
  <si>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</si>
  <si>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</si>
  <si>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</si>
  <si>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</si>
  <si>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</si>
  <si>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</si>
  <si>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</si>
  <si>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</si>
  <si>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</si>
  <si>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</si>
  <si>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</si>
  <si>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</si>
  <si>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</si>
  <si>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</si>
  <si>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</si>
  <si>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</si>
  <si>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</si>
  <si>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</si>
  <si>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</si>
  <si>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</si>
  <si>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</si>
  <si>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</si>
  <si>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</si>
  <si>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</si>
  <si>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</si>
  <si>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</si>
  <si>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</si>
  <si>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</si>
  <si>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</si>
  <si>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</si>
  <si>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</si>
  <si>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</si>
  <si>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</si>
  <si>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</si>
  <si>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</si>
  <si>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</si>
  <si>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</si>
  <si>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</si>
  <si>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</si>
  <si>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</si>
  <si>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</si>
  <si>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</si>
  <si>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</si>
  <si>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</si>
  <si>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</si>
  <si>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</si>
  <si>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</si>
  <si>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</si>
  <si>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</si>
  <si>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</si>
  <si>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</si>
  <si>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</si>
  <si>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</si>
  <si>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</si>
  <si>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</si>
  <si>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</si>
  <si>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</si>
  <si>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</si>
  <si>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</si>
  <si>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</si>
  <si>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</si>
  <si>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</si>
  <si>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</si>
  <si>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</si>
  <si>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</si>
  <si>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</si>
  <si>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</si>
  <si>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</si>
  <si>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</si>
  <si>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</si>
  <si>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</si>
  <si>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</si>
  <si>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</si>
  <si>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</si>
  <si>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</si>
  <si>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</si>
  <si>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</si>
  <si>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</si>
  <si>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</si>
  <si>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</si>
  <si>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</si>
  <si>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</si>
  <si>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</si>
  <si>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</si>
  <si>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</si>
  <si>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</si>
  <si>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</si>
  <si>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</si>
  <si>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</si>
  <si>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</si>
  <si>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</si>
  <si>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</si>
  <si>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</si>
  <si>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</si>
  <si>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</si>
  <si>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</si>
  <si>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</si>
  <si>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</si>
  <si>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</si>
  <si>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</si>
  <si>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</si>
  <si>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</si>
  <si>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</si>
  <si>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</si>
  <si>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</si>
  <si>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</si>
  <si>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</si>
  <si>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</si>
  <si>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</si>
  <si>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</si>
  <si>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</si>
  <si>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</si>
  <si>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</si>
  <si>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</si>
  <si>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</si>
  <si>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</si>
  <si>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</si>
  <si>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</si>
  <si>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</si>
  <si>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</si>
  <si>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</si>
  <si>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</si>
  <si>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</si>
  <si>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</si>
  <si>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</si>
  <si>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</si>
  <si>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</si>
  <si>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</si>
  <si>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</si>
  <si>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</si>
  <si>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</si>
  <si>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</si>
  <si>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</si>
  <si>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</si>
  <si>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</si>
  <si>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</si>
  <si>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</si>
  <si>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</si>
  <si>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</si>
  <si>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</si>
  <si>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</si>
  <si>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</si>
  <si>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</si>
  <si>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</si>
  <si>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</si>
  <si>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</si>
  <si>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</si>
  <si>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</si>
  <si>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</si>
  <si>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</si>
  <si>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</si>
  <si>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</si>
  <si>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</si>
  <si>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</si>
  <si>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</si>
  <si>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</si>
  <si>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</si>
  <si>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</si>
  <si>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</si>
  <si>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</si>
  <si>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</si>
  <si>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</si>
  <si>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</si>
  <si>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</si>
  <si>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</si>
  <si>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</si>
  <si>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</si>
  <si>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</si>
  <si>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</si>
  <si>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</si>
  <si>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</si>
  <si>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</si>
  <si>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</si>
  <si>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</si>
  <si>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</si>
  <si>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</si>
  <si>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</si>
  <si>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</si>
  <si>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</si>
  <si>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</si>
  <si>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</si>
  <si>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</si>
  <si>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</si>
  <si>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</si>
  <si>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</si>
  <si>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</si>
  <si>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</si>
  <si>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</si>
  <si>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</si>
  <si>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</si>
  <si>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</si>
  <si>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</si>
  <si>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</si>
  <si>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</si>
  <si>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</si>
  <si>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</si>
  <si>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</si>
  <si>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</si>
  <si>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</si>
  <si>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</si>
  <si>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</si>
  <si>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</si>
  <si>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</si>
  <si>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</si>
  <si>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</si>
  <si>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</si>
  <si>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</si>
  <si>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</si>
  <si>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</si>
  <si>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</si>
  <si>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</si>
  <si>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</si>
  <si>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</si>
  <si>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</si>
  <si>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</si>
  <si>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</si>
  <si>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</si>
  <si>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</si>
  <si>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</si>
  <si>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</si>
  <si>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</si>
  <si>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</si>
  <si>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</si>
  <si>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</si>
  <si>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</si>
  <si>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</si>
  <si>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</si>
  <si>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</si>
  <si>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</si>
  <si>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</si>
  <si>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</si>
  <si>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</si>
  <si>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</si>
  <si>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</si>
  <si>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</si>
  <si>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</si>
  <si>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</si>
  <si>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</si>
  <si>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</si>
  <si>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</si>
  <si>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</si>
  <si>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</si>
  <si>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</si>
  <si>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</si>
  <si>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</si>
  <si>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</si>
  <si>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</si>
  <si>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</si>
  <si>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</si>
  <si>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</si>
  <si>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</si>
  <si>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</si>
  <si>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</si>
  <si>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</si>
  <si>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</si>
  <si>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</si>
  <si>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</si>
  <si>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</si>
  <si>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</si>
  <si>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</si>
  <si>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</si>
  <si>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</si>
  <si>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</si>
  <si>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</si>
  <si>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</si>
  <si>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</si>
  <si>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</si>
  <si>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</si>
  <si>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</si>
  <si>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</si>
  <si>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</si>
  <si>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</si>
  <si>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</si>
  <si>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</si>
  <si>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</si>
  <si>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</si>
  <si>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</si>
  <si>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</si>
  <si>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</si>
  <si>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</si>
  <si>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</si>
  <si>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</si>
  <si>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</si>
  <si>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</si>
  <si>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</si>
  <si>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</si>
  <si>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</si>
  <si>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</si>
  <si>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</si>
  <si>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</si>
  <si>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</si>
  <si>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</si>
  <si>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</si>
  <si>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</si>
  <si>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</si>
  <si>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</si>
  <si>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</si>
  <si>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</si>
  <si>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</si>
  <si>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</si>
  <si>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</si>
  <si>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</si>
  <si>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</si>
  <si>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</si>
  <si>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</si>
  <si>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</si>
  <si>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</si>
  <si>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</si>
  <si>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</si>
  <si>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</si>
  <si>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</si>
  <si>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</si>
  <si>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</si>
  <si>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</si>
  <si>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</si>
  <si>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</si>
  <si>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</si>
  <si>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</si>
  <si>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</si>
  <si>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</si>
  <si>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</si>
  <si>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</si>
  <si>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</si>
  <si>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</si>
  <si>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</si>
  <si>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</si>
  <si>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</si>
  <si>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</si>
  <si>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</si>
  <si>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</si>
  <si>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</si>
  <si>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</si>
  <si>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</si>
  <si>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</si>
  <si>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</si>
  <si>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</si>
  <si>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</si>
  <si>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</si>
  <si>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</si>
  <si>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</si>
  <si>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</si>
  <si>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</si>
  <si>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</si>
  <si>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</si>
  <si>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</si>
  <si>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</si>
  <si>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</si>
  <si>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</si>
  <si>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</si>
  <si>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</si>
  <si>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</si>
  <si>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</si>
  <si>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</si>
  <si>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</si>
  <si>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</si>
  <si>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</si>
  <si>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</si>
  <si>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</si>
  <si>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</si>
  <si>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</si>
  <si>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</si>
  <si>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</si>
  <si>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</si>
  <si>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</si>
  <si>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</si>
  <si>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</si>
  <si>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</si>
  <si>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</si>
  <si>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</si>
  <si>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</si>
  <si>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</si>
  <si>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</si>
  <si>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</si>
  <si>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</si>
  <si>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</si>
  <si>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</si>
  <si>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</si>
  <si>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</si>
  <si>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</si>
  <si>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</si>
  <si>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</si>
  <si>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</si>
  <si>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</si>
  <si>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</si>
  <si>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</si>
  <si>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</si>
  <si>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</si>
  <si>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</si>
  <si>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</si>
  <si>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</si>
  <si>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</si>
  <si>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</si>
  <si>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</si>
  <si>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</si>
  <si>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</si>
  <si>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</si>
  <si>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</si>
  <si>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</si>
  <si>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</si>
  <si>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</si>
  <si>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</si>
  <si>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</si>
  <si>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</si>
  <si>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</si>
  <si>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</si>
  <si>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</si>
  <si>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</si>
  <si>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</si>
  <si>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</si>
  <si>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</si>
  <si>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</si>
  <si>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</si>
  <si>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</si>
  <si>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</si>
  <si>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</si>
  <si>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</si>
  <si>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</si>
  <si>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</si>
  <si>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</si>
  <si>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</si>
  <si>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</si>
  <si>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</si>
  <si>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</si>
  <si>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</si>
  <si>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</si>
  <si>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</si>
  <si>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</si>
  <si>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</si>
  <si>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</si>
  <si>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</si>
  <si>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</si>
  <si>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</si>
  <si>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</si>
  <si>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</si>
  <si>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</si>
  <si>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</si>
  <si>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</si>
  <si>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</si>
  <si>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</si>
  <si>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</si>
  <si>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</si>
  <si>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</si>
  <si>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</si>
  <si>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</si>
  <si>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</si>
  <si>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</si>
  <si>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</si>
  <si>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</si>
  <si>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</si>
  <si>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</si>
  <si>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</si>
  <si>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</si>
  <si>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</si>
  <si>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</si>
  <si>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</si>
  <si>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</si>
  <si>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</si>
  <si>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</si>
  <si>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</si>
  <si>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</si>
  <si>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</si>
  <si>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</si>
  <si>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</si>
  <si>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</si>
  <si>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</si>
  <si>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</si>
  <si>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</si>
  <si>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</si>
  <si>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</si>
  <si>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</si>
  <si>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</si>
  <si>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</si>
  <si>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</si>
  <si>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</si>
  <si>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</si>
  <si>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</si>
  <si>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</si>
  <si>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</si>
  <si>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</si>
  <si>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</si>
  <si>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</si>
  <si>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</si>
  <si>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</si>
  <si>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</si>
  <si>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</si>
  <si>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</si>
  <si>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</si>
  <si>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</si>
  <si>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</si>
  <si>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</si>
  <si>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</si>
  <si>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</si>
  <si>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</si>
  <si>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</si>
  <si>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</si>
  <si>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</si>
  <si>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</si>
  <si>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</si>
  <si>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</si>
  <si>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</si>
  <si>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</si>
  <si>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</si>
  <si>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</si>
  <si>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</si>
  <si>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</si>
  <si>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</si>
  <si>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</si>
  <si>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</si>
  <si>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</si>
  <si>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</si>
  <si>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</si>
  <si>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</si>
  <si>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</si>
  <si>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</si>
  <si>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</si>
  <si>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</si>
  <si>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</si>
  <si>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</si>
  <si>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</si>
  <si>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</si>
  <si>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</si>
  <si>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</si>
  <si>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</si>
  <si>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</si>
  <si>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</si>
  <si>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</si>
  <si>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</si>
  <si>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</si>
  <si>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</si>
  <si>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</si>
  <si>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</si>
  <si>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</si>
  <si>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</si>
  <si>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</si>
  <si>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</si>
  <si>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</si>
  <si>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</si>
  <si>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</si>
  <si>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</si>
  <si>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</si>
  <si>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</si>
  <si>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</si>
  <si>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</si>
  <si>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</si>
  <si>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</si>
  <si>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</si>
  <si>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</si>
  <si>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</si>
  <si>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</si>
  <si>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</si>
  <si>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</si>
  <si>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</si>
  <si>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</si>
  <si>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</si>
  <si>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</si>
  <si>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</si>
  <si>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</si>
  <si>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</si>
  <si>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</si>
  <si>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</si>
  <si>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</si>
  <si>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</si>
  <si>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</si>
  <si>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</si>
  <si>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</si>
  <si>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</si>
  <si>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</si>
  <si>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</si>
  <si>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</si>
  <si>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</si>
  <si>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</si>
  <si>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</si>
  <si>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</si>
  <si>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</si>
  <si>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</si>
  <si>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</si>
  <si>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</si>
  <si>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</si>
  <si>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</si>
  <si>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</si>
  <si>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</si>
  <si>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</si>
  <si>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</si>
  <si>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</si>
  <si>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</si>
  <si>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</si>
  <si>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</si>
  <si>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</si>
  <si>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</si>
  <si>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</si>
  <si>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</si>
  <si>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</si>
  <si>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</si>
  <si>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</si>
  <si>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</si>
  <si>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</si>
  <si>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</si>
  <si>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</si>
  <si>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</si>
  <si>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</si>
  <si>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</si>
  <si>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</si>
  <si>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</si>
  <si>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</si>
  <si>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</si>
  <si>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</si>
  <si>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</si>
  <si>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</si>
  <si>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</si>
  <si>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</si>
  <si>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</si>
  <si>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</si>
  <si>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</si>
  <si>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</si>
  <si>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</si>
  <si>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</si>
  <si>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</si>
  <si>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</si>
  <si>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</si>
  <si>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</si>
  <si>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</si>
  <si>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</si>
  <si>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</si>
  <si>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</si>
  <si>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</si>
  <si>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</si>
  <si>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</si>
  <si>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</si>
  <si>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</si>
  <si>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</si>
  <si>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</si>
  <si>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</si>
  <si>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</si>
  <si>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</si>
  <si>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</si>
  <si>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</si>
  <si>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</si>
  <si>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</si>
  <si>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</si>
  <si>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</si>
  <si>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</si>
  <si>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</si>
  <si>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</si>
  <si>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</si>
  <si>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</si>
  <si>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</si>
  <si>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</si>
  <si>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</si>
  <si>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</si>
  <si>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</si>
  <si>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</si>
  <si>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</si>
  <si>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</si>
  <si>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</si>
  <si>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</si>
  <si>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</si>
  <si>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</si>
  <si>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</si>
  <si>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</si>
  <si>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</si>
  <si>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</si>
  <si>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</si>
  <si>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</si>
  <si>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</si>
  <si>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</si>
  <si>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</si>
  <si>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</si>
  <si>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</si>
  <si>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</si>
  <si>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</si>
  <si>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</si>
  <si>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</si>
  <si>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</si>
  <si>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</si>
  <si>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</si>
  <si>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</si>
  <si>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</si>
  <si>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</si>
  <si>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</si>
  <si>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</si>
  <si>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</si>
  <si>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</si>
  <si>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</si>
  <si>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</si>
  <si>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</si>
  <si>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</si>
  <si>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</si>
  <si>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</si>
  <si>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</si>
  <si>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</si>
  <si>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</si>
  <si>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</si>
  <si>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</si>
  <si>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</si>
  <si>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</si>
  <si>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</si>
  <si>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</si>
  <si>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</si>
  <si>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</si>
  <si>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</si>
  <si>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</si>
  <si>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</si>
  <si>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</si>
  <si>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</si>
  <si>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</si>
  <si>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</si>
  <si>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</si>
  <si>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</si>
  <si>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</si>
  <si>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</si>
  <si>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</si>
  <si>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</si>
  <si>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</si>
  <si>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</si>
  <si>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</si>
  <si>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</si>
  <si>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</si>
  <si>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</si>
  <si>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</si>
  <si>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</si>
  <si>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</si>
  <si>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</si>
  <si>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</si>
  <si>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</si>
  <si>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</si>
  <si>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</si>
  <si>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</si>
  <si>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</si>
  <si>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</si>
  <si>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</si>
  <si>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</si>
  <si>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</si>
  <si>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</si>
  <si>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</si>
  <si>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</si>
  <si>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</si>
  <si>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</si>
  <si>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</si>
  <si>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</si>
  <si>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</si>
  <si>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</si>
  <si>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</si>
  <si>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</si>
  <si>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</si>
  <si>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</si>
  <si>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</si>
  <si>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</si>
  <si>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</si>
  <si>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</si>
  <si>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</si>
  <si>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</si>
  <si>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</si>
  <si>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</si>
  <si>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</si>
  <si>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</si>
  <si>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</si>
  <si>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</si>
  <si>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</si>
  <si>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</si>
  <si>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</si>
  <si>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</si>
  <si>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</si>
  <si>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</si>
  <si>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</si>
  <si>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</si>
  <si>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</si>
  <si>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</si>
  <si>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</si>
  <si>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</si>
  <si>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</si>
  <si>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</si>
  <si>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</si>
  <si>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</si>
  <si>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</si>
  <si>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</si>
  <si>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</si>
  <si>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</si>
  <si>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</si>
  <si>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</si>
  <si>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</si>
  <si>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</si>
  <si>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</si>
  <si>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</si>
  <si>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</si>
  <si>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</si>
  <si>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</si>
  <si>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</si>
  <si>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</si>
  <si>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</si>
  <si>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</si>
  <si>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</si>
  <si>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</si>
  <si>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</si>
  <si>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</si>
  <si>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</si>
  <si>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</si>
  <si>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</si>
  <si>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</si>
  <si>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</si>
  <si>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</si>
  <si>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</si>
  <si>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</si>
  <si>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</si>
  <si>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</si>
  <si>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</si>
  <si>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</si>
  <si>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</si>
  <si>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</si>
  <si>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</si>
  <si>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</si>
  <si>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</si>
  <si>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</si>
  <si>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</si>
  <si>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</si>
  <si>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</si>
  <si>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</si>
  <si>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</si>
  <si>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</si>
  <si>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</si>
  <si>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</si>
  <si>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</si>
  <si>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</si>
  <si>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</si>
  <si>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</si>
  <si>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</si>
  <si>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</si>
  <si>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</si>
  <si>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</si>
  <si>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</si>
  <si>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</si>
  <si>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</si>
  <si>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</si>
  <si>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</si>
  <si>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</si>
  <si>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</si>
  <si>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</si>
  <si>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</si>
  <si>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</si>
  <si>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</si>
  <si>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</si>
  <si>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</si>
  <si>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</si>
  <si>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</si>
  <si>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</si>
  <si>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</si>
  <si>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</si>
  <si>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</si>
  <si>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</si>
  <si>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</si>
  <si>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</si>
  <si>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</si>
  <si>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</si>
  <si>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</si>
  <si>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</si>
  <si>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</si>
  <si>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</si>
  <si>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</si>
  <si>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</si>
  <si>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</si>
  <si>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</si>
  <si>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</si>
  <si>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</si>
  <si>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</si>
  <si>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</si>
  <si>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</si>
  <si>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</si>
  <si>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</si>
  <si>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</si>
  <si>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</si>
  <si>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</si>
  <si>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</si>
  <si>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</si>
  <si>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</si>
  <si>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</si>
  <si>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</si>
  <si>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</si>
  <si>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</si>
  <si>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</si>
  <si>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</si>
  <si>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</si>
  <si>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</si>
  <si>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</si>
  <si>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</si>
  <si>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</si>
  <si>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</si>
  <si>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</si>
  <si>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</si>
  <si>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</si>
  <si>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</si>
  <si>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</si>
  <si>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</si>
  <si>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</si>
  <si>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</si>
  <si>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</si>
  <si>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</si>
  <si>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</si>
  <si>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</si>
  <si>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</si>
  <si>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</si>
  <si>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</si>
  <si>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</si>
  <si>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</si>
  <si>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</si>
  <si>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</si>
  <si>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</si>
  <si>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</si>
  <si>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</si>
  <si>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</si>
  <si>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</si>
  <si>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</si>
  <si>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</si>
  <si>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</si>
  <si>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</si>
  <si>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</si>
  <si>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</si>
  <si>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</si>
  <si>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</si>
  <si>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</si>
  <si>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</si>
  <si>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</si>
  <si>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</si>
  <si>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</si>
  <si>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</si>
  <si>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</si>
  <si>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</si>
  <si>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</si>
  <si>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</si>
  <si>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</si>
  <si>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</si>
  <si>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</si>
  <si>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</si>
  <si>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</si>
  <si>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</si>
  <si>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</si>
  <si>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</si>
  <si>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</si>
  <si>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</si>
  <si>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</si>
  <si>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</si>
  <si>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</si>
  <si>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</si>
  <si>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</si>
  <si>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</si>
  <si>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</si>
  <si>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</si>
  <si>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</si>
  <si>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</si>
  <si>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</si>
  <si>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</si>
  <si>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</si>
  <si>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</si>
  <si>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</si>
  <si>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</si>
  <si>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</si>
  <si>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</si>
  <si>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</si>
  <si>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</si>
  <si>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</si>
  <si>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</si>
  <si>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</si>
  <si>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</si>
  <si>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</si>
  <si>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</si>
  <si>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</si>
  <si>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</si>
  <si>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</si>
  <si>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</si>
  <si>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</si>
  <si>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</si>
  <si>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</si>
  <si>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</si>
  <si>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</si>
  <si>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</si>
  <si>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</si>
  <si>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</si>
  <si>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</si>
  <si>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</si>
  <si>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</si>
  <si>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</si>
  <si>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</si>
  <si>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</si>
  <si>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</si>
  <si>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</si>
  <si>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</si>
  <si>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</si>
  <si>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</si>
  <si>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</si>
  <si>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</si>
  <si>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</si>
  <si>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</si>
  <si>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</si>
  <si>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</si>
  <si>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</si>
  <si>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</si>
  <si>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</si>
  <si>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</si>
  <si>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</si>
  <si>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</si>
  <si>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</si>
  <si>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</si>
  <si>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</si>
  <si>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</si>
  <si>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</si>
  <si>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</si>
  <si>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</si>
  <si>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</si>
  <si>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</si>
  <si>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</si>
  <si>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</si>
  <si>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</si>
  <si>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</si>
  <si>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</si>
  <si>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</si>
  <si>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</si>
  <si>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</si>
  <si>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</si>
  <si>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</si>
  <si>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</si>
  <si>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</si>
  <si>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</si>
  <si>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</si>
  <si>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</si>
  <si>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</si>
  <si>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</si>
  <si>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</si>
  <si>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</si>
  <si>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</si>
  <si>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</si>
  <si>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</si>
  <si>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</si>
  <si>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</si>
  <si>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</si>
  <si>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</si>
  <si>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</si>
  <si>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</si>
  <si>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</si>
  <si>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</si>
  <si>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</si>
  <si>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</si>
  <si>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</si>
  <si>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</si>
  <si>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</si>
  <si>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</si>
  <si>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</si>
  <si>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</si>
  <si>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</si>
  <si>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</si>
  <si>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</si>
  <si>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</si>
  <si>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</si>
  <si>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</si>
  <si>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</si>
  <si>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</si>
  <si>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</si>
  <si>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</si>
  <si>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</si>
  <si>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</si>
  <si>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</si>
  <si>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</si>
  <si>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</si>
  <si>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</si>
  <si>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</si>
  <si>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</si>
  <si>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</si>
  <si>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</si>
  <si>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</si>
  <si>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</si>
  <si>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</si>
  <si>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</si>
  <si>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</si>
  <si>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</si>
  <si>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</si>
  <si>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</si>
  <si>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</si>
  <si>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</si>
  <si>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</si>
  <si>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</si>
  <si>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</si>
  <si>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</si>
  <si>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</si>
  <si>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</si>
  <si>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</si>
  <si>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</si>
  <si>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</si>
  <si>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</si>
  <si>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</si>
  <si>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</si>
  <si>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</si>
  <si>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</si>
  <si>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</si>
  <si>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</si>
  <si>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</si>
  <si>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</si>
  <si>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</si>
  <si>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</si>
  <si>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</si>
  <si>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</si>
  <si>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</si>
  <si>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</si>
  <si>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</si>
  <si>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</si>
  <si>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</si>
  <si>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</si>
  <si>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</si>
  <si>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</si>
  <si>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</si>
  <si>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</si>
  <si>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</si>
  <si>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</si>
  <si>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</si>
  <si>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</si>
  <si>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</si>
  <si>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</si>
  <si>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</si>
  <si>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</si>
  <si>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</si>
  <si>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</si>
  <si>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</si>
  <si>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</si>
  <si>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</si>
  <si>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</si>
  <si>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</si>
  <si>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</si>
  <si>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</si>
  <si>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</si>
  <si>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</si>
  <si>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</si>
  <si>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</si>
  <si>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</si>
  <si>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</si>
  <si>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</si>
  <si>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</si>
  <si>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</si>
  <si>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</si>
  <si>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</si>
  <si>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</si>
  <si>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</si>
  <si>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</si>
  <si>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</si>
  <si>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</si>
  <si>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</si>
  <si>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</si>
  <si>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</si>
  <si>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</si>
  <si>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</si>
  <si>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</si>
  <si>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</si>
  <si>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</si>
  <si>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</si>
  <si>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</si>
  <si>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</si>
  <si>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</si>
  <si>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</si>
  <si>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</si>
  <si>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</si>
  <si>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</si>
  <si>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</si>
  <si>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</si>
  <si>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</si>
  <si>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</si>
  <si>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</si>
  <si>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</si>
  <si>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</si>
  <si>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</si>
  <si>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</si>
  <si>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</si>
  <si>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</si>
  <si>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</si>
  <si>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</si>
  <si>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</si>
  <si>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</si>
  <si>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</si>
  <si>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</si>
  <si>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</si>
  <si>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</si>
  <si>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</si>
  <si>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</si>
  <si>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</si>
  <si>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</si>
  <si>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</si>
  <si>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</si>
  <si>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</si>
  <si>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</si>
  <si>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</si>
  <si>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</si>
  <si>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</si>
  <si>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</si>
  <si>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</si>
  <si>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</si>
  <si>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</si>
  <si>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</si>
  <si>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</si>
  <si>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</si>
  <si>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</si>
  <si>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</si>
  <si>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</si>
  <si>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</si>
  <si>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</si>
  <si>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</si>
  <si>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</si>
  <si>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</si>
  <si>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</si>
  <si>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</si>
  <si>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</si>
  <si>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</si>
  <si>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</si>
  <si>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</si>
  <si>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</si>
  <si>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</si>
  <si>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</si>
  <si>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</si>
  <si>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</si>
  <si>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</si>
  <si>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</si>
  <si>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</si>
  <si>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</si>
  <si>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</si>
  <si>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</si>
  <si>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</si>
  <si>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</si>
  <si>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</si>
  <si>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</si>
  <si>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</si>
  <si>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</si>
  <si>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</si>
  <si>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</si>
  <si>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</si>
  <si>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</si>
  <si>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</si>
  <si>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</si>
  <si>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</si>
  <si>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</si>
  <si>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</si>
  <si>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</si>
  <si>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</si>
  <si>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</si>
  <si>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</si>
  <si>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</si>
  <si>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</si>
  <si>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</si>
  <si>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</si>
  <si>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</si>
  <si>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</si>
  <si>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</si>
  <si>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</si>
  <si>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</si>
  <si>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</si>
  <si>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</si>
  <si>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</si>
  <si>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</si>
  <si>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</si>
  <si>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</si>
  <si>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</si>
  <si>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</si>
  <si>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</si>
  <si>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</si>
  <si>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</si>
  <si>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</si>
  <si>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</si>
  <si>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</si>
  <si>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</si>
  <si>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</si>
  <si>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</si>
  <si>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</si>
  <si>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</si>
  <si>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</si>
  <si>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</si>
  <si>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</si>
  <si>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</si>
  <si>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</si>
  <si>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</si>
  <si>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</si>
  <si>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</si>
  <si>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</si>
  <si>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</si>
  <si>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</si>
  <si>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</si>
  <si>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</si>
  <si>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</si>
  <si>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</si>
  <si>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</si>
  <si>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</si>
  <si>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</si>
  <si>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</si>
  <si>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</si>
  <si>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</si>
  <si>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</si>
  <si>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</si>
  <si>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</si>
  <si>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</si>
  <si>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</si>
  <si>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</si>
  <si>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</si>
  <si>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</si>
  <si>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</si>
  <si>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</si>
  <si>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</si>
  <si>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</si>
  <si>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</si>
  <si>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</si>
  <si>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</si>
  <si>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</si>
  <si>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</si>
  <si>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</si>
  <si>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</si>
  <si>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</si>
  <si>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</si>
  <si>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</si>
  <si>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</si>
  <si>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</si>
  <si>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</si>
  <si>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</si>
  <si>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</si>
  <si>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</si>
  <si>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</si>
  <si>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</si>
  <si>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</si>
  <si>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</si>
  <si>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</si>
  <si>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</si>
  <si>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</si>
  <si>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</si>
  <si>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</si>
  <si>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</si>
  <si>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</si>
  <si>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</si>
  <si>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</si>
  <si>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</si>
  <si>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</si>
  <si>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</si>
  <si>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</si>
  <si>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</si>
  <si>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</si>
  <si>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</si>
  <si>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</si>
  <si>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</si>
  <si>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</si>
  <si>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</si>
  <si>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</si>
  <si>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</si>
  <si>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</si>
  <si>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</si>
  <si>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</si>
  <si>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</si>
  <si>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</si>
  <si>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</si>
  <si>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</si>
  <si>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</si>
  <si>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</si>
  <si>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</si>
  <si>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</si>
  <si>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</si>
  <si>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</si>
  <si>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</si>
  <si>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</si>
  <si>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</si>
  <si>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</si>
  <si>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</si>
  <si>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</si>
  <si>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</si>
  <si>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</si>
  <si>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</si>
  <si>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</si>
  <si>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</si>
  <si>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</si>
  <si>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</si>
  <si>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</si>
  <si>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</si>
  <si>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</si>
  <si>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</si>
  <si>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</si>
  <si>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</si>
  <si>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</si>
  <si>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</si>
  <si>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</si>
  <si>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</si>
  <si>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</si>
  <si>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</si>
  <si>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</si>
  <si>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</si>
  <si>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</si>
  <si>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</si>
  <si>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</si>
  <si>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</si>
  <si>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</si>
  <si>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</si>
  <si>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</si>
  <si>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</si>
  <si>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</si>
  <si>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</si>
  <si>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</si>
  <si>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</si>
  <si>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</si>
  <si>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</si>
  <si>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</si>
  <si>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</si>
  <si>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</si>
  <si>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</si>
  <si>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</si>
  <si>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</si>
  <si>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</si>
  <si>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</si>
  <si>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</si>
  <si>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</si>
  <si>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</si>
  <si>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</si>
  <si>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</si>
  <si>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</si>
  <si>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</si>
  <si>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</si>
  <si>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</si>
  <si>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</si>
  <si>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</si>
  <si>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</si>
  <si>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</si>
  <si>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</si>
  <si>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</si>
  <si>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</si>
  <si>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</si>
  <si>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</si>
  <si>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</si>
  <si>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</si>
  <si>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</si>
  <si>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</si>
  <si>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</si>
  <si>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</si>
  <si>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</si>
  <si>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</si>
  <si>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</si>
  <si>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</si>
  <si>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</si>
  <si>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</si>
  <si>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</si>
  <si>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</si>
  <si>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</si>
  <si>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</si>
  <si>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</si>
  <si>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</si>
  <si>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</si>
  <si>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</si>
  <si>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</si>
  <si>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</si>
  <si>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</si>
  <si>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</si>
  <si>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</si>
  <si>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</si>
  <si>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</si>
  <si>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</si>
  <si>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</si>
  <si>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</si>
  <si>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</si>
  <si>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</si>
  <si>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</si>
  <si>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</si>
  <si>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</si>
  <si>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</si>
  <si>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</si>
  <si>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</si>
  <si>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</si>
  <si>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</si>
  <si>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</si>
  <si>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</si>
  <si>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</si>
  <si>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</si>
  <si>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</si>
  <si>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</si>
  <si>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</si>
  <si>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</si>
  <si>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</si>
  <si>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</si>
  <si>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</si>
  <si>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</si>
  <si>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</si>
  <si>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</si>
  <si>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</si>
  <si>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</si>
  <si>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</si>
  <si>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</si>
  <si>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</si>
  <si>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</si>
  <si>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</si>
  <si>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</si>
  <si>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</si>
  <si>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</si>
  <si>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</si>
  <si>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</si>
  <si>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</si>
  <si>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</si>
  <si>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</si>
  <si>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</si>
  <si>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</si>
  <si>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</si>
  <si>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</si>
  <si>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</si>
  <si>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</si>
  <si>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</si>
  <si>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</si>
  <si>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</si>
  <si>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</si>
  <si>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</si>
  <si>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</si>
  <si>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</si>
  <si>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</si>
  <si>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</si>
  <si>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</si>
  <si>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</si>
  <si>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</si>
  <si>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</si>
  <si>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</si>
  <si>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</si>
  <si>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</si>
  <si>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</si>
  <si>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</si>
  <si>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</si>
  <si>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</si>
  <si>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</si>
  <si>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</si>
  <si>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</si>
  <si>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</si>
  <si>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</si>
  <si>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</si>
  <si>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</si>
  <si>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</si>
  <si>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</si>
  <si>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</si>
  <si>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</si>
  <si>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</si>
  <si>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</si>
  <si>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</si>
  <si>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</si>
  <si>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</si>
  <si>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</si>
  <si>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</si>
  <si>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</si>
  <si>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</si>
  <si>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</si>
  <si>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</si>
  <si>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</si>
  <si>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</si>
  <si>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</si>
  <si>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</si>
  <si>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</si>
  <si>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</si>
  <si>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</si>
  <si>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</si>
  <si>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</si>
  <si>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</si>
  <si>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</si>
  <si>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</si>
  <si>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</si>
  <si>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</si>
  <si>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</si>
  <si>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</si>
  <si>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</si>
  <si>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</si>
  <si>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</si>
  <si>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</si>
  <si>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</si>
  <si>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</si>
  <si>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</si>
  <si>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</si>
  <si>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</si>
  <si>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</si>
  <si>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</si>
  <si>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</si>
  <si>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</si>
  <si>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</si>
  <si>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</si>
  <si>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</si>
  <si>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</si>
  <si>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</si>
  <si>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</si>
  <si>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</si>
  <si>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</si>
  <si>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</si>
  <si>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</si>
  <si>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</si>
  <si>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</si>
  <si>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</si>
  <si>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</si>
  <si>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</si>
  <si>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</si>
  <si>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</si>
  <si>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</si>
  <si>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</si>
  <si>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</si>
  <si>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</si>
  <si>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</si>
  <si>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</si>
  <si>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</si>
  <si>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</si>
  <si>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</si>
  <si>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</si>
  <si>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</si>
  <si>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</si>
  <si>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</si>
  <si>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</si>
  <si>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</si>
  <si>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</si>
  <si>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</si>
  <si>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</si>
  <si>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</si>
  <si>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</si>
  <si>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</si>
  <si>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</si>
  <si>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</si>
  <si>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</si>
  <si>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</si>
  <si>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</si>
  <si>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</si>
  <si>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</si>
  <si>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</si>
  <si>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</si>
  <si>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</si>
  <si>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</si>
  <si>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</si>
  <si>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</si>
  <si>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</si>
  <si>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</si>
  <si>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</si>
  <si>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</si>
  <si>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</si>
  <si>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</si>
  <si>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</si>
  <si>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</si>
  <si>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</si>
  <si>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</si>
  <si>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</si>
  <si>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</si>
  <si>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</si>
  <si>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</si>
  <si>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</si>
  <si>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</si>
  <si>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</si>
  <si>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</si>
  <si>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</si>
  <si>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</si>
  <si>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</si>
  <si>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</si>
  <si>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</si>
  <si>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</si>
  <si>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</si>
  <si>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</si>
  <si>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</si>
  <si>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</si>
  <si>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</si>
  <si>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</si>
  <si>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</si>
  <si>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</si>
  <si>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</si>
  <si>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</si>
  <si>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</si>
  <si>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</si>
  <si>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</si>
  <si>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</si>
  <si>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</si>
  <si>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</si>
  <si>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</si>
  <si>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</si>
  <si>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</si>
  <si>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</si>
  <si>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</si>
  <si>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</si>
  <si>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</si>
  <si>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</si>
  <si>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</si>
  <si>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</si>
  <si>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</si>
  <si>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</si>
  <si>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</si>
  <si>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</si>
  <si>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</si>
  <si>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</si>
  <si>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</si>
  <si>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</si>
  <si>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</si>
  <si>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</si>
  <si>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</si>
  <si>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</si>
  <si>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</si>
  <si>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</si>
  <si>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</si>
  <si>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</si>
  <si>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</si>
  <si>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</si>
  <si>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</si>
  <si>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</si>
  <si>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</si>
  <si>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</si>
  <si>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</si>
  <si>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</si>
  <si>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</si>
  <si>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</si>
  <si>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</si>
  <si>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</si>
  <si>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</si>
  <si>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</si>
  <si>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</si>
  <si>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</si>
  <si>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</si>
  <si>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</si>
  <si>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</si>
  <si>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</si>
  <si>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</si>
  <si>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</si>
  <si>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</si>
  <si>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</si>
  <si>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</si>
  <si>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</si>
  <si>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</si>
  <si>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</si>
  <si>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</si>
  <si>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</si>
  <si>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</si>
  <si>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</si>
  <si>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</si>
  <si>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</si>
  <si>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</si>
  <si>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</si>
  <si>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</si>
  <si>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</si>
  <si>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</si>
  <si>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</si>
  <si>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</si>
  <si>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</si>
  <si>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</si>
  <si>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</si>
  <si>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</si>
  <si>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</si>
  <si>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</si>
  <si>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</si>
  <si>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</si>
  <si>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</si>
  <si>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</si>
  <si>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</si>
  <si>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</si>
  <si>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</si>
  <si>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</si>
  <si>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</si>
  <si>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</si>
  <si>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</si>
  <si>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</si>
  <si>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</si>
  <si>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</si>
  <si>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</si>
  <si>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</si>
  <si>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</si>
  <si>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</si>
  <si>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</si>
  <si>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</si>
  <si>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</si>
  <si>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</si>
  <si>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</si>
  <si>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</si>
  <si>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</si>
  <si>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</si>
  <si>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</si>
  <si>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</si>
  <si>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</si>
  <si>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</si>
  <si>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</si>
  <si>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</si>
  <si>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</si>
  <si>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</si>
  <si>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</si>
  <si>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</si>
  <si>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</si>
  <si>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</si>
  <si>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</si>
  <si>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</si>
  <si>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</si>
  <si>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</si>
  <si>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</si>
  <si>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</si>
  <si>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</si>
  <si>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</si>
  <si>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</si>
  <si>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</si>
  <si>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</si>
  <si>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</si>
  <si>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</si>
  <si>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</si>
  <si>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</si>
  <si>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</si>
  <si>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</si>
  <si>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</si>
  <si>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</si>
  <si>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</si>
  <si>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</si>
  <si>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</si>
  <si>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</si>
  <si>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</si>
  <si>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</si>
  <si>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</si>
  <si>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</si>
  <si>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</si>
  <si>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</si>
  <si>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</si>
  <si>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</si>
  <si>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</si>
  <si>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</si>
  <si>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</si>
  <si>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</si>
  <si>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</si>
  <si>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</si>
  <si>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</si>
  <si>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</si>
  <si>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</si>
  <si>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</si>
  <si>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</si>
  <si>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</si>
  <si>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</si>
  <si>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</si>
  <si>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</si>
  <si>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</si>
  <si>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</si>
  <si>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</si>
  <si>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</si>
  <si>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</si>
  <si>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</si>
  <si>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</si>
  <si>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</si>
  <si>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</si>
  <si>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</si>
  <si>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</si>
  <si>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</si>
  <si>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</si>
  <si>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</si>
  <si>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</si>
  <si>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</si>
  <si>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</si>
  <si>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</si>
  <si>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</si>
  <si>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</si>
  <si>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</si>
  <si>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</si>
  <si>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</si>
  <si>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</si>
  <si>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</si>
  <si>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</si>
  <si>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</si>
  <si>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</si>
  <si>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</si>
  <si>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</si>
  <si>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</si>
  <si>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</si>
  <si>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</si>
  <si>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</si>
  <si>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</si>
  <si>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</si>
  <si>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</si>
  <si>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</si>
  <si>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</si>
  <si>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</si>
  <si>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</si>
  <si>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</si>
  <si>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</si>
  <si>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</si>
  <si>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</si>
  <si>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</si>
  <si>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</si>
  <si>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</si>
  <si>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</si>
  <si>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</si>
  <si>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</si>
  <si>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</si>
  <si>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</si>
  <si>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</si>
  <si>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</si>
  <si>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</si>
  <si>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</si>
  <si>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</si>
  <si>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</si>
  <si>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</si>
  <si>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</si>
  <si>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</si>
  <si>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</si>
  <si>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</si>
  <si>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</si>
  <si>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</si>
  <si>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</si>
  <si>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</si>
  <si>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</si>
  <si>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</si>
  <si>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</si>
  <si>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</si>
  <si>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</si>
  <si>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</si>
  <si>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</si>
  <si>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</si>
  <si>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</si>
  <si>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</si>
  <si>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</si>
  <si>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</si>
  <si>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</si>
  <si>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</si>
  <si>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</si>
  <si>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</si>
  <si>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</si>
  <si>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</si>
  <si>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</si>
  <si>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</si>
  <si>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</si>
  <si>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</si>
  <si>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</si>
  <si>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</si>
  <si>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</si>
  <si>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</si>
  <si>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</si>
  <si>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</si>
  <si>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</si>
  <si>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</si>
  <si>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</si>
  <si>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</si>
  <si>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</si>
  <si>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</si>
  <si>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</si>
  <si>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</si>
  <si>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</si>
  <si>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</si>
  <si>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</si>
  <si>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</si>
  <si>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</si>
  <si>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</si>
  <si>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</si>
  <si>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</si>
  <si>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</si>
  <si>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</si>
  <si>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</si>
  <si>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</si>
  <si>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</si>
  <si>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</si>
  <si>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</si>
  <si>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</si>
  <si>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</si>
  <si>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</si>
  <si>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</si>
  <si>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</si>
  <si>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</si>
  <si>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</si>
  <si>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</si>
  <si>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</si>
  <si>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</si>
  <si>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</si>
  <si>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</si>
  <si>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</si>
  <si>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</si>
  <si>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</si>
  <si>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</si>
  <si>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</si>
  <si>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</si>
  <si>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</si>
  <si>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</si>
  <si>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</si>
  <si>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</si>
  <si>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</si>
  <si>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</si>
  <si>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</si>
  <si>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</si>
  <si>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</si>
  <si>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</si>
  <si>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</si>
  <si>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</si>
  <si>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</si>
  <si>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</si>
  <si>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</si>
  <si>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</si>
  <si>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</si>
  <si>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</si>
  <si>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</si>
  <si>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</si>
  <si>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</si>
  <si>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</si>
  <si>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</si>
  <si>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</si>
  <si>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</si>
  <si>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</si>
  <si>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</si>
  <si>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</si>
  <si>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</si>
  <si>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</si>
  <si>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</si>
  <si>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</si>
  <si>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</si>
  <si>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</si>
  <si>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</si>
  <si>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</si>
  <si>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</si>
  <si>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</si>
  <si>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</si>
  <si>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</si>
  <si>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</si>
  <si>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</si>
  <si>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</si>
  <si>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</si>
  <si>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</si>
  <si>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</si>
  <si>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</si>
  <si>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</si>
  <si>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</si>
  <si>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</si>
  <si>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</si>
  <si>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</si>
  <si>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</si>
  <si>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</si>
  <si>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</si>
  <si>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</si>
  <si>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</si>
  <si>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</si>
  <si>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</si>
  <si>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</si>
  <si>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</si>
  <si>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</si>
  <si>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</si>
  <si>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</si>
  <si>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</si>
  <si>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</si>
  <si>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</si>
  <si>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</si>
  <si>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</si>
  <si>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</si>
  <si>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</si>
  <si>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</si>
  <si>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</si>
  <si>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</si>
  <si>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</si>
  <si>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</si>
  <si>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</si>
  <si>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</si>
  <si>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</si>
  <si>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</si>
  <si>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</si>
  <si>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</si>
  <si>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</si>
  <si>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</si>
  <si>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</si>
  <si>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</si>
  <si>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</si>
  <si>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</si>
  <si>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</si>
  <si>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</si>
  <si>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</si>
  <si>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</si>
  <si>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</si>
  <si>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</si>
  <si>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</si>
  <si>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</si>
  <si>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</si>
  <si>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</si>
  <si>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</si>
  <si>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</si>
  <si>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</si>
  <si>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</si>
  <si>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</si>
  <si>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</si>
  <si>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</si>
  <si>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</si>
  <si>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</si>
  <si>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</si>
  <si>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</si>
  <si>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</si>
  <si>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</si>
  <si>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</si>
  <si>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</si>
  <si>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</si>
  <si>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</si>
  <si>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</si>
  <si>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</si>
  <si>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</si>
  <si>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</si>
  <si>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</si>
  <si>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</si>
  <si>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</si>
  <si>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</si>
  <si>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</si>
  <si>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</si>
  <si>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</si>
  <si>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</si>
  <si>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</si>
  <si>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</si>
  <si>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</si>
  <si>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</si>
  <si>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</si>
  <si>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</si>
  <si>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</si>
  <si>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</si>
  <si>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</si>
  <si>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</si>
  <si>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</si>
  <si>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</si>
  <si>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</si>
  <si>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</si>
  <si>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</si>
  <si>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</si>
  <si>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</si>
  <si>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</si>
  <si>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</si>
  <si>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</si>
  <si>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</si>
  <si>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</si>
  <si>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</si>
  <si>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</si>
  <si>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</si>
  <si>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</si>
  <si>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</si>
  <si>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</si>
  <si>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</si>
  <si>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</si>
  <si>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</si>
  <si>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</si>
  <si>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</si>
  <si>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</si>
  <si>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</si>
  <si>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</si>
  <si>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</si>
  <si>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</si>
  <si>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</si>
  <si>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</si>
  <si>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</si>
  <si>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</si>
  <si>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</si>
  <si>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</si>
  <si>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</si>
  <si>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</si>
  <si>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</si>
  <si>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</si>
  <si>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</si>
  <si>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</si>
  <si>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</si>
  <si>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</si>
  <si>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</si>
  <si>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</si>
  <si>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</si>
  <si>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</si>
  <si>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</si>
  <si>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</si>
  <si>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</si>
  <si>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</si>
  <si>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</si>
  <si>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</si>
  <si>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</si>
  <si>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</si>
  <si>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</si>
  <si>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</si>
  <si>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</si>
  <si>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</si>
  <si>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</si>
  <si>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</si>
  <si>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</si>
  <si>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</si>
  <si>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</si>
  <si>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</si>
  <si>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</si>
  <si>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</si>
  <si>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</si>
  <si>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</si>
  <si>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</si>
  <si>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</si>
  <si>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</si>
  <si>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</si>
  <si>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</si>
  <si>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</si>
  <si>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</si>
  <si>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</si>
  <si>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</si>
  <si>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</si>
  <si>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</si>
  <si>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</si>
  <si>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</si>
  <si>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</si>
  <si>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</si>
  <si>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</si>
  <si>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</si>
  <si>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</si>
  <si>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</si>
  <si>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</si>
  <si>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</si>
  <si>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</si>
  <si>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</si>
  <si>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</si>
  <si>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</si>
  <si>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</si>
  <si>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</si>
  <si>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</si>
  <si>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</si>
  <si>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</si>
  <si>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</si>
  <si>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</si>
  <si>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</si>
  <si>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</si>
  <si>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</si>
  <si>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</si>
  <si>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</si>
  <si>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</si>
  <si>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</si>
  <si>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</si>
  <si>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</si>
  <si>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</si>
  <si>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</si>
  <si>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</si>
  <si>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</si>
  <si>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</si>
  <si>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</si>
  <si>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</si>
  <si>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</si>
  <si>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</si>
  <si>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</si>
  <si>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</si>
  <si>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</si>
  <si>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</si>
  <si>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</si>
  <si>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</si>
  <si>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</si>
  <si>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</si>
  <si>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</si>
  <si>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</si>
  <si>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</si>
  <si>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</si>
  <si>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</si>
  <si>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</si>
  <si>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</si>
  <si>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</si>
  <si>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</si>
  <si>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</si>
  <si>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</si>
  <si>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</si>
  <si>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</si>
  <si>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</si>
  <si>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</si>
  <si>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</si>
  <si>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</si>
  <si>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</si>
  <si>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</si>
  <si>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</si>
  <si>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</si>
  <si>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</si>
  <si>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</si>
  <si>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</si>
  <si>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</si>
  <si>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</si>
  <si>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</si>
  <si>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</si>
  <si>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</si>
  <si>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</si>
  <si>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</si>
  <si>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</si>
  <si>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</si>
  <si>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</si>
  <si>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</si>
  <si>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</si>
  <si>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</si>
  <si>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</si>
  <si>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</si>
  <si>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</si>
  <si>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</si>
  <si>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</si>
  <si>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</si>
  <si>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</si>
  <si>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</si>
  <si>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</si>
  <si>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</si>
  <si>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</si>
  <si>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</si>
  <si>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</si>
  <si>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</si>
  <si>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</si>
  <si>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</si>
  <si>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</si>
  <si>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</si>
  <si>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</si>
  <si>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</si>
  <si>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</si>
  <si>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</si>
  <si>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</si>
  <si>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</si>
  <si>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</si>
  <si>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</si>
  <si>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</si>
  <si>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</si>
  <si>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</si>
  <si>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</si>
  <si>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</si>
  <si>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</si>
  <si>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</si>
  <si>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</si>
  <si>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</si>
  <si>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</si>
  <si>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</si>
  <si>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</si>
  <si>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</si>
  <si>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</si>
  <si>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</si>
  <si>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</si>
  <si>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</si>
  <si>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</si>
  <si>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</si>
  <si>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</si>
  <si>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</si>
  <si>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</si>
  <si>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</si>
  <si>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</si>
  <si>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</si>
  <si>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</si>
  <si>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</si>
  <si>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</si>
  <si>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</si>
  <si>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</si>
  <si>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</si>
  <si>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</si>
  <si>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</si>
  <si>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</si>
  <si>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</si>
  <si>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</si>
  <si>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</si>
  <si>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</si>
  <si>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</si>
  <si>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</si>
  <si>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</si>
  <si>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</si>
  <si>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</si>
  <si>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</si>
  <si>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</si>
  <si>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</si>
  <si>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</si>
  <si>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</si>
  <si>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</si>
  <si>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</si>
  <si>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</si>
  <si>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</si>
  <si>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</si>
  <si>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</si>
  <si>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</si>
  <si>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</si>
  <si>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</si>
  <si>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</si>
  <si>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</si>
  <si>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</si>
  <si>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</si>
  <si>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</si>
  <si>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</si>
  <si>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</si>
  <si>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</si>
  <si>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</si>
  <si>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</si>
  <si>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</si>
  <si>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</si>
  <si>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</si>
  <si>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</si>
  <si>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</si>
  <si>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</si>
  <si>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</si>
  <si>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</si>
  <si>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</si>
  <si>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</si>
  <si>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</si>
  <si>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</si>
  <si>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</si>
  <si>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</si>
  <si>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</si>
  <si>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</si>
  <si>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</si>
  <si>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</si>
  <si>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</si>
  <si>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</si>
  <si>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</si>
  <si>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</si>
  <si>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</si>
  <si>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</si>
  <si>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</si>
  <si>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</si>
  <si>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</si>
  <si>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</si>
  <si>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</si>
  <si>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</si>
  <si>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</si>
  <si>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</si>
  <si>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</si>
  <si>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</si>
  <si>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</si>
  <si>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</si>
  <si>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</si>
  <si>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</si>
  <si>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</si>
  <si>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</si>
  <si>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</si>
  <si>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</si>
  <si>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</si>
  <si>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</si>
  <si>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</si>
  <si>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</si>
  <si>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</si>
  <si>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</si>
  <si>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</si>
  <si>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</si>
  <si>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</si>
  <si>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</si>
  <si>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</si>
  <si>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</si>
  <si>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</si>
  <si>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</si>
  <si>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</si>
  <si>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</si>
  <si>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</si>
  <si>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</si>
  <si>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</si>
  <si>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</si>
  <si>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</si>
  <si>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</si>
  <si>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</si>
  <si>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</si>
  <si>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</si>
  <si>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</si>
  <si>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</si>
  <si>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</si>
  <si>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</si>
  <si>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</si>
  <si>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</si>
  <si>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</si>
  <si>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</si>
  <si>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</si>
  <si>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</si>
  <si>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</si>
  <si>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</si>
  <si>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</si>
  <si>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</si>
  <si>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</si>
  <si>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</si>
  <si>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</si>
  <si>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</si>
  <si>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</si>
  <si>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</si>
  <si>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</si>
  <si>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</si>
  <si>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</si>
  <si>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</si>
  <si>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</si>
  <si>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</si>
  <si>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</si>
  <si>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</si>
  <si>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</si>
  <si>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</si>
  <si>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</si>
  <si>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</si>
  <si>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</si>
  <si>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</si>
  <si>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</si>
  <si>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</si>
  <si>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</si>
  <si>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</si>
  <si>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</si>
  <si>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</si>
  <si>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</si>
  <si>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</si>
  <si>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</si>
  <si>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</si>
  <si>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</si>
  <si>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</si>
  <si>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</si>
  <si>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</si>
  <si>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</si>
  <si>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</si>
  <si>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</si>
  <si>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</si>
  <si>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</si>
  <si>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</si>
  <si>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</si>
  <si>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</si>
  <si>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</si>
  <si>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</si>
  <si>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</si>
  <si>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</si>
  <si>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</si>
  <si>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</si>
  <si>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</si>
  <si>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</si>
  <si>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</si>
  <si>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</si>
  <si>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</si>
  <si>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</si>
  <si>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</si>
  <si>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</si>
  <si>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</si>
  <si>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</si>
  <si>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</si>
  <si>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</si>
  <si>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</si>
  <si>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</si>
  <si>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</si>
  <si>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</si>
  <si>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</si>
  <si>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</si>
  <si>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</si>
  <si>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</si>
  <si>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</si>
  <si>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</si>
  <si>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</si>
  <si>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</si>
  <si>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</si>
  <si>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</si>
  <si>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</si>
  <si>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</si>
  <si>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</si>
  <si>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</si>
  <si>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</si>
  <si>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</si>
  <si>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</si>
  <si>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</si>
  <si>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</si>
  <si>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</si>
  <si>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</si>
  <si>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</si>
  <si>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</si>
  <si>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</si>
  <si>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</si>
  <si>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</si>
  <si>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</si>
  <si>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</si>
  <si>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</si>
  <si>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</si>
  <si>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</si>
  <si>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</si>
  <si>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</si>
  <si>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</si>
  <si>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</si>
  <si>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</si>
  <si>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</si>
  <si>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</si>
  <si>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</si>
  <si>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</si>
  <si>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</si>
  <si>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</si>
  <si>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</si>
  <si>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</si>
  <si>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</si>
  <si>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</si>
  <si>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</si>
  <si>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</si>
  <si>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</si>
  <si>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</si>
  <si>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</si>
  <si>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</si>
  <si>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</si>
  <si>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</si>
  <si>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</si>
  <si>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</si>
  <si>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</si>
  <si>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</si>
  <si>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</si>
  <si>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</si>
  <si>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</si>
  <si>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</si>
  <si>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</si>
  <si>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</si>
  <si>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</si>
  <si>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</si>
  <si>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</si>
  <si>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</si>
  <si>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</si>
  <si>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</si>
  <si>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</si>
  <si>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</si>
  <si>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</si>
  <si>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</si>
  <si>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</si>
  <si>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</si>
  <si>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</si>
  <si>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</si>
  <si>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</si>
  <si>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</si>
  <si>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</si>
  <si>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</si>
  <si>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</si>
  <si>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</si>
  <si>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</si>
  <si>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</si>
  <si>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</si>
  <si>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</si>
  <si>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</si>
  <si>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</si>
  <si>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</si>
  <si>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</si>
  <si>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</si>
  <si>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</si>
  <si>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</si>
  <si>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</si>
  <si>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</si>
  <si>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</si>
  <si>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</si>
  <si>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</si>
  <si>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</si>
  <si>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</si>
  <si>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</si>
  <si>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</si>
  <si>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</si>
  <si>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</si>
  <si>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</si>
  <si>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</si>
  <si>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</si>
  <si>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</si>
  <si>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</si>
  <si>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</si>
  <si>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</si>
  <si>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</si>
  <si>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</si>
  <si>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</si>
  <si>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</si>
  <si>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</si>
  <si>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</si>
  <si>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</si>
  <si>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</si>
  <si>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</si>
  <si>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</si>
  <si>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</si>
  <si>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</si>
  <si>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</si>
  <si>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</si>
  <si>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</si>
  <si>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</si>
  <si>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</si>
  <si>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</si>
  <si>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</si>
  <si>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</si>
  <si>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</si>
  <si>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</si>
  <si>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</si>
  <si>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</si>
  <si>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</si>
  <si>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</si>
  <si>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</si>
  <si>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</si>
  <si>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</si>
  <si>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</si>
  <si>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</si>
  <si>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</si>
  <si>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</si>
  <si>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</si>
  <si>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</si>
  <si>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</si>
  <si>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</si>
  <si>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</si>
  <si>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</si>
  <si>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</si>
  <si>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</si>
  <si>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</si>
  <si>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</si>
  <si>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</si>
  <si>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</si>
  <si>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</si>
  <si>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</si>
  <si>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</si>
  <si>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</si>
  <si>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</si>
  <si>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</si>
  <si>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</si>
  <si>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</si>
  <si>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</si>
  <si>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</si>
  <si>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</si>
  <si>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</si>
  <si>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</si>
  <si>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</si>
  <si>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</si>
  <si>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</si>
  <si>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</si>
  <si>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</si>
  <si>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</si>
  <si>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</si>
  <si>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</si>
  <si>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</si>
  <si>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</si>
  <si>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</si>
  <si>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</si>
  <si>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</si>
  <si>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</si>
  <si>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</si>
  <si>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</si>
  <si>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</si>
  <si>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</si>
  <si>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</si>
  <si>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</si>
  <si>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</si>
  <si>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</si>
  <si>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</si>
  <si>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</si>
  <si>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</si>
  <si>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</si>
  <si>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</si>
  <si>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</si>
  <si>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</si>
  <si>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</si>
  <si>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</si>
  <si>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</si>
  <si>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</si>
  <si>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</si>
  <si>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</si>
  <si>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</si>
  <si>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</si>
  <si>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</si>
  <si>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</si>
  <si>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</si>
  <si>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</si>
  <si>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</si>
  <si>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</si>
  <si>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</si>
  <si>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</si>
  <si>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</si>
  <si>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</si>
  <si>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</si>
  <si>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</si>
  <si>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</si>
  <si>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</si>
  <si>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</si>
  <si>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</si>
  <si>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</si>
  <si>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</si>
  <si>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</si>
  <si>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</si>
  <si>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</si>
  <si>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</si>
  <si>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</si>
  <si>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</si>
  <si>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</si>
  <si>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</si>
  <si>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</si>
  <si>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</si>
  <si>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</si>
  <si>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</si>
  <si>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</si>
  <si>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</si>
  <si>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</si>
  <si>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</si>
  <si>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</si>
  <si>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</si>
  <si>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</si>
  <si>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</si>
  <si>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</si>
  <si>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</si>
  <si>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</si>
  <si>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</si>
  <si>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</si>
  <si>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</si>
  <si>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</si>
  <si>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</si>
  <si>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</si>
  <si>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</si>
  <si>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</si>
  <si>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</si>
  <si>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</si>
  <si>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</si>
  <si>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</si>
  <si>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</si>
  <si>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</si>
  <si>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</si>
  <si>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</si>
  <si>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</si>
  <si>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</si>
  <si>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</si>
  <si>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</si>
  <si>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</si>
  <si>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</si>
  <si>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</si>
  <si>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</si>
  <si>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</si>
  <si>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</si>
  <si>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</si>
  <si>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</si>
  <si>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</si>
  <si>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</si>
  <si>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</si>
  <si>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</si>
  <si>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</si>
  <si>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</si>
  <si>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</si>
  <si>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</si>
  <si>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</si>
  <si>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</si>
  <si>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</si>
  <si>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</si>
  <si>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</si>
  <si>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</si>
  <si>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</si>
  <si>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</si>
  <si>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</si>
  <si>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</si>
  <si>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</si>
  <si>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</si>
  <si>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</si>
  <si>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</si>
  <si>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</si>
  <si>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</si>
  <si>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</si>
  <si>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</si>
  <si>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</si>
  <si>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</si>
  <si>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</si>
  <si>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</si>
  <si>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</si>
  <si>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</si>
  <si>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</si>
  <si>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</si>
  <si>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</si>
  <si>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</si>
  <si>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</si>
  <si>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</si>
  <si>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</si>
  <si>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</si>
  <si>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</si>
  <si>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</si>
  <si>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</si>
  <si>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</si>
  <si>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</si>
  <si>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</si>
  <si>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</si>
  <si>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</si>
  <si>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</si>
  <si>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</si>
  <si>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</si>
  <si>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</si>
  <si>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</si>
  <si>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</si>
  <si>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</si>
  <si>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</si>
  <si>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</si>
  <si>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</si>
  <si>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</si>
  <si>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</si>
  <si>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</si>
  <si>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</si>
  <si>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</si>
  <si>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</si>
  <si>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</si>
  <si>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</si>
  <si>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</si>
  <si>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</si>
  <si>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</si>
  <si>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</si>
  <si>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</si>
  <si>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</si>
  <si>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</si>
  <si>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</si>
  <si>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</si>
  <si>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</si>
  <si>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</si>
  <si>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</si>
  <si>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</si>
  <si>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</si>
  <si>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</si>
  <si>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</si>
  <si>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</si>
  <si>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</si>
  <si>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</si>
  <si>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</si>
  <si>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</si>
  <si>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</si>
  <si>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</si>
  <si>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</si>
  <si>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</si>
  <si>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</si>
  <si>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</si>
  <si>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</si>
  <si>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</si>
  <si>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</si>
  <si>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</si>
  <si>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</si>
  <si>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</si>
  <si>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</si>
  <si>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</si>
  <si>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</si>
  <si>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</si>
  <si>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</si>
  <si>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</si>
  <si>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</si>
  <si>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</si>
  <si>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</si>
  <si>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</si>
  <si>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</si>
  <si>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</si>
  <si>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</si>
  <si>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</si>
  <si>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</si>
  <si>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</si>
  <si>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</si>
  <si>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</si>
  <si>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</si>
  <si>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</si>
  <si>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</si>
  <si>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</si>
  <si>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</si>
  <si>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</si>
  <si>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</si>
  <si>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</si>
  <si>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</si>
  <si>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</si>
  <si>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</si>
  <si>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</si>
  <si>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</si>
  <si>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</si>
  <si>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</si>
  <si>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</si>
  <si>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</si>
  <si>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</si>
  <si>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</si>
  <si>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</si>
  <si>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</si>
  <si>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</si>
  <si>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</si>
  <si>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</si>
  <si>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</si>
  <si>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</si>
  <si>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</si>
  <si>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</si>
  <si>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</si>
  <si>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</si>
  <si>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</si>
  <si>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</si>
  <si>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</si>
  <si>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</si>
  <si>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</si>
  <si>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</si>
  <si>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</si>
  <si>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</si>
  <si>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</si>
  <si>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</si>
  <si>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</si>
  <si>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</si>
  <si>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</si>
  <si>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</si>
  <si>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</si>
  <si>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</si>
  <si>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</si>
  <si>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</si>
  <si>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</si>
  <si>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</si>
  <si>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</si>
  <si>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</si>
  <si>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</si>
  <si>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</si>
  <si>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</si>
  <si>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</si>
  <si>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</si>
  <si>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</si>
  <si>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</si>
  <si>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</si>
  <si>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</si>
  <si>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</si>
  <si>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</si>
  <si>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</si>
  <si>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</si>
  <si>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</si>
  <si>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</si>
  <si>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</si>
  <si>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</si>
  <si>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</si>
  <si>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</si>
  <si>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</si>
  <si>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</si>
  <si>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</si>
  <si>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</si>
  <si>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</si>
  <si>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</si>
  <si>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</si>
  <si>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</si>
  <si>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</si>
  <si>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</si>
  <si>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</si>
  <si>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</si>
  <si>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</si>
  <si>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</si>
  <si>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</si>
  <si>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</si>
  <si>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</si>
  <si>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</si>
  <si>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</si>
  <si>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</si>
  <si>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</si>
  <si>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</si>
  <si>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</si>
  <si>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</si>
  <si>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</si>
  <si>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</si>
  <si>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</si>
  <si>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</si>
  <si>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</si>
  <si>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</si>
  <si>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</si>
  <si>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</si>
  <si>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</si>
  <si>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</si>
  <si>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</si>
  <si>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</si>
  <si>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</si>
  <si>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</si>
  <si>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</si>
  <si>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</si>
  <si>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</si>
  <si>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</si>
  <si>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</si>
  <si>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</si>
  <si>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</si>
  <si>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</si>
  <si>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</si>
  <si>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</si>
  <si>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</si>
  <si>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</si>
  <si>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</si>
  <si>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</si>
  <si>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</si>
  <si>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</si>
  <si>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</si>
  <si>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</si>
  <si>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</si>
  <si>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</si>
  <si>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</si>
  <si>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</si>
  <si>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</si>
  <si>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</si>
  <si>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</si>
  <si>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</si>
  <si>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</si>
  <si>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</si>
  <si>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</si>
  <si>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</si>
  <si>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</si>
  <si>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</si>
  <si>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</si>
  <si>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</si>
  <si>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</si>
  <si>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</si>
  <si>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</si>
  <si>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</si>
  <si>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</si>
  <si>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</si>
  <si>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</si>
  <si>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</si>
  <si>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</si>
  <si>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</si>
  <si>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</si>
  <si>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</si>
  <si>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</si>
  <si>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</si>
  <si>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</si>
  <si>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</si>
  <si>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</si>
  <si>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</si>
  <si>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</si>
  <si>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</si>
  <si>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</si>
  <si>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</si>
  <si>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</si>
  <si>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</si>
  <si>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</si>
  <si>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</si>
  <si>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</si>
  <si>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</si>
  <si>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</si>
  <si>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</si>
  <si>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</si>
  <si>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</si>
  <si>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</si>
  <si>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</si>
  <si>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</si>
  <si>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</si>
  <si>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</si>
  <si>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</si>
  <si>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</si>
  <si>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</si>
  <si>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</si>
  <si>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</si>
  <si>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</si>
  <si>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</si>
  <si>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</si>
  <si>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</si>
  <si>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</si>
  <si>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</si>
  <si>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</si>
  <si>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</si>
  <si>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</si>
  <si>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</si>
  <si>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</si>
  <si>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</si>
  <si>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</si>
  <si>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</si>
  <si>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</si>
  <si>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</si>
  <si>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</si>
  <si>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</si>
  <si>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</si>
  <si>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</si>
  <si>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</si>
  <si>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</si>
  <si>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</si>
  <si>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</si>
  <si>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</si>
  <si>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</si>
  <si>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</si>
  <si>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</si>
  <si>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</si>
  <si>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</si>
  <si>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</si>
  <si>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</si>
  <si>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</si>
  <si>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</si>
  <si>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</si>
  <si>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</si>
  <si>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</si>
  <si>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</si>
  <si>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</si>
  <si>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</si>
  <si>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</si>
  <si>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</si>
  <si>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</si>
  <si>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</si>
  <si>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</si>
  <si>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</si>
  <si>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</si>
  <si>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</si>
  <si>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</si>
  <si>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</si>
  <si>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</si>
  <si>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</si>
  <si>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</si>
  <si>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</si>
  <si>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</si>
  <si>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</si>
  <si>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</si>
  <si>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</si>
  <si>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</si>
  <si>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</si>
  <si>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</si>
  <si>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</si>
  <si>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</si>
  <si>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</si>
  <si>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</si>
  <si>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</si>
  <si>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</si>
  <si>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</si>
  <si>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</si>
  <si>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</si>
  <si>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</si>
  <si>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</si>
  <si>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</si>
  <si>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</si>
  <si>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</si>
  <si>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</si>
  <si>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</si>
  <si>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</si>
  <si>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</si>
  <si>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</si>
  <si>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</si>
  <si>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</si>
  <si>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</si>
  <si>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</si>
  <si>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</si>
  <si>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</si>
  <si>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</si>
  <si>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</si>
  <si>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</si>
  <si>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</si>
  <si>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</si>
  <si>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</si>
  <si>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</si>
  <si>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</si>
  <si>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</si>
  <si>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</si>
  <si>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</si>
  <si>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</si>
  <si>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</si>
  <si>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</si>
  <si>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</si>
  <si>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</si>
  <si>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</si>
  <si>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</si>
  <si>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</si>
  <si>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</si>
  <si>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</si>
  <si>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</si>
  <si>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</si>
  <si>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</si>
  <si>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</si>
  <si>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</si>
  <si>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</si>
  <si>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</si>
  <si>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</si>
  <si>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</si>
  <si>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</si>
  <si>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</si>
  <si>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</si>
  <si>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</si>
  <si>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</si>
  <si>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</si>
  <si>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</si>
  <si>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</si>
  <si>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</si>
  <si>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</si>
  <si>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</si>
  <si>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</si>
  <si>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</si>
  <si>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</si>
  <si>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</si>
  <si>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</si>
  <si>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</si>
  <si>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</si>
  <si>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</si>
  <si>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</si>
  <si>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</si>
  <si>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</si>
  <si>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</si>
  <si>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</si>
  <si>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</si>
  <si>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</si>
  <si>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</si>
  <si>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</si>
  <si>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</si>
  <si>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</si>
  <si>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</si>
  <si>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</si>
  <si>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</si>
  <si>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</si>
  <si>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</si>
  <si>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</si>
  <si>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</si>
  <si>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</si>
  <si>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</si>
  <si>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</si>
  <si>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</si>
  <si>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</si>
  <si>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</si>
  <si>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</si>
  <si>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</si>
  <si>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</si>
  <si>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</si>
  <si>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</si>
  <si>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</si>
  <si>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</si>
  <si>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</si>
  <si>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</si>
  <si>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</si>
  <si>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</si>
  <si>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</si>
  <si>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</si>
  <si>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</si>
  <si>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</si>
  <si>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</si>
  <si>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</si>
  <si>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</si>
  <si>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</si>
  <si>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</si>
  <si>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</si>
  <si>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</si>
  <si>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</si>
  <si>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</si>
  <si>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</si>
  <si>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</si>
  <si>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</si>
  <si>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</si>
  <si>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</si>
  <si>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</si>
  <si>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</si>
  <si>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</si>
  <si>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</si>
  <si>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</si>
  <si>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</si>
  <si>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</si>
  <si>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</si>
  <si>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</si>
  <si>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</si>
  <si>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</si>
  <si>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</si>
  <si>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</si>
  <si>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</si>
  <si>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</si>
  <si>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</si>
  <si>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</si>
  <si>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</si>
  <si>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</si>
  <si>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</si>
  <si>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</si>
  <si>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</si>
  <si>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</si>
  <si>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</si>
  <si>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</si>
  <si>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</si>
  <si>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</si>
  <si>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</si>
  <si>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</si>
  <si>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</si>
  <si>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</si>
  <si>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</si>
  <si>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</si>
  <si>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</si>
  <si>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</si>
  <si>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</si>
  <si>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</si>
  <si>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</si>
  <si>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</si>
  <si>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</si>
  <si>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</si>
  <si>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</si>
  <si>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</si>
  <si>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</si>
  <si>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</si>
  <si>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</si>
  <si>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</si>
  <si>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</si>
  <si>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</si>
  <si>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</si>
  <si>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</si>
  <si>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</si>
  <si>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</si>
  <si>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</si>
  <si>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</si>
  <si>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</si>
  <si>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</si>
  <si>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</si>
  <si>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</si>
  <si>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</si>
  <si>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</si>
  <si>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</si>
  <si>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</si>
  <si>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</si>
  <si>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</si>
  <si>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</si>
  <si>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</si>
  <si>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</si>
  <si>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</si>
  <si>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</si>
  <si>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</si>
  <si>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</si>
  <si>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</si>
  <si>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</si>
  <si>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</si>
  <si>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</si>
  <si>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</si>
  <si>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</si>
  <si>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</si>
  <si>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</si>
  <si>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</si>
  <si>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</si>
  <si>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</si>
  <si>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</si>
  <si>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</si>
  <si>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</si>
  <si>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</si>
  <si>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</si>
  <si>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</si>
  <si>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</si>
  <si>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</si>
  <si>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</si>
  <si>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</si>
  <si>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</si>
  <si>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</si>
  <si>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</si>
  <si>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</si>
  <si>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</si>
  <si>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</si>
  <si>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</si>
  <si>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</si>
  <si>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</si>
  <si>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</si>
  <si>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</si>
  <si>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</si>
  <si>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</si>
  <si>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</si>
  <si>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</si>
  <si>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</si>
  <si>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</si>
  <si>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</si>
  <si>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</si>
  <si>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</si>
  <si>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</si>
  <si>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</si>
  <si>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</si>
  <si>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</si>
  <si>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</si>
  <si>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</si>
  <si>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</si>
  <si>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</si>
  <si>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</si>
  <si>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</si>
  <si>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</si>
  <si>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</si>
  <si>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</si>
  <si>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</si>
  <si>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</si>
  <si>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</si>
  <si>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</si>
  <si>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</si>
  <si>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</si>
  <si>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</si>
  <si>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</si>
  <si>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</si>
  <si>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</si>
  <si>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</si>
  <si>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</si>
  <si>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</si>
  <si>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</si>
  <si>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</si>
  <si>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</si>
  <si>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</si>
  <si>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</si>
  <si>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</si>
  <si>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</si>
  <si>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</si>
  <si>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</si>
  <si>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</si>
  <si>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</si>
  <si>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</si>
  <si>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</si>
  <si>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</si>
  <si>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</si>
  <si>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</si>
  <si>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</si>
  <si>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</si>
  <si>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</si>
  <si>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</si>
  <si>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</si>
  <si>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</si>
  <si>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</si>
  <si>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</si>
  <si>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</si>
  <si>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</si>
  <si>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</si>
  <si>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</si>
  <si>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</si>
  <si>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</si>
  <si>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</si>
  <si>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</si>
  <si>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</si>
  <si>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</si>
  <si>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</si>
  <si>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</si>
  <si>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</si>
  <si>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</si>
  <si>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</si>
  <si>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</si>
  <si>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</si>
  <si>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</si>
  <si>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</si>
  <si>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</si>
  <si>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</si>
  <si>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</si>
  <si>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</si>
  <si>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</si>
  <si>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</si>
  <si>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</si>
  <si>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</si>
  <si>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</si>
  <si>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</si>
  <si>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</si>
  <si>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</si>
  <si>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</si>
  <si>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</si>
  <si>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</si>
  <si>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</si>
  <si>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</si>
  <si>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</si>
  <si>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</si>
  <si>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</si>
  <si>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</si>
  <si>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</si>
  <si>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</si>
  <si>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</si>
  <si>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</si>
  <si>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</si>
  <si>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</si>
  <si>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</si>
  <si>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</si>
  <si>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</si>
  <si>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</si>
  <si>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</si>
  <si>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</si>
  <si>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</si>
  <si>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</si>
  <si>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</si>
  <si>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</si>
  <si>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</si>
  <si>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</si>
  <si>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</si>
  <si>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</si>
  <si>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</si>
  <si>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</si>
  <si>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</si>
  <si>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</si>
  <si>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</si>
  <si>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</si>
  <si>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</si>
  <si>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</si>
  <si>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</si>
  <si>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</si>
  <si>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</si>
  <si>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</si>
  <si>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</si>
  <si>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</si>
  <si>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</si>
  <si>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</si>
  <si>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</si>
  <si>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</si>
  <si>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</si>
  <si>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</si>
  <si>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</si>
  <si>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</si>
  <si>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</si>
  <si>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</si>
  <si>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</si>
  <si>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</si>
  <si>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</si>
  <si>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</si>
  <si>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</si>
  <si>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</si>
  <si>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</si>
  <si>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</si>
  <si>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</si>
  <si>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</si>
  <si>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</si>
  <si>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</si>
  <si>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</si>
  <si>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</si>
  <si>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</si>
  <si>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</si>
  <si>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</si>
  <si>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</si>
  <si>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</si>
  <si>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</si>
  <si>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</si>
  <si>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</si>
  <si>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</si>
  <si>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</si>
  <si>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</si>
  <si>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</si>
  <si>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</si>
  <si>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</si>
  <si>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</si>
  <si>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</si>
  <si>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</si>
  <si>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</si>
  <si>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</si>
  <si>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</si>
  <si>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</si>
  <si>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</si>
  <si>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</si>
  <si>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</si>
  <si>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</si>
  <si>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</si>
  <si>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</si>
  <si>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</si>
  <si>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</si>
  <si>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</si>
  <si>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</si>
  <si>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</si>
  <si>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</si>
  <si>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</si>
  <si>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</si>
  <si>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</si>
  <si>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</si>
  <si>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</si>
  <si>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</si>
  <si>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</si>
  <si>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</si>
  <si>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</si>
  <si>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</si>
  <si>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</si>
  <si>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</si>
  <si>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</si>
  <si>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</si>
  <si>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</si>
  <si>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</si>
  <si>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</si>
  <si>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</si>
  <si>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</si>
  <si>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</si>
  <si>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</si>
  <si>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</si>
  <si>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</si>
  <si>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</si>
  <si>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</si>
  <si>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</si>
  <si>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</si>
  <si>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</si>
  <si>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</si>
  <si>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</si>
  <si>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</si>
  <si>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</si>
  <si>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</si>
  <si>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</si>
  <si>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</si>
  <si>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</si>
  <si>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</si>
  <si>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</si>
  <si>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</si>
  <si>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</si>
  <si>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</si>
  <si>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</si>
  <si>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</si>
  <si>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</si>
  <si>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</si>
  <si>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</si>
  <si>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</si>
  <si>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</si>
  <si>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</si>
  <si>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</si>
  <si>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</si>
  <si>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</si>
  <si>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</si>
  <si>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</si>
  <si>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</si>
  <si>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</si>
  <si>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</si>
  <si>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</si>
  <si>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</si>
  <si>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</si>
  <si>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</si>
  <si>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</si>
  <si>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</si>
  <si>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</si>
  <si>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</si>
  <si>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</si>
  <si>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</si>
  <si>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</si>
  <si>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</si>
  <si>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</si>
  <si>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</si>
  <si>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</si>
  <si>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</si>
  <si>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</si>
  <si>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</si>
  <si>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</si>
  <si>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</si>
  <si>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</si>
  <si>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</si>
  <si>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</si>
  <si>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</si>
  <si>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</si>
  <si>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</si>
  <si>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</si>
  <si>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</si>
  <si>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</si>
  <si>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</si>
  <si>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</si>
  <si>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</si>
  <si>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</si>
  <si>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</si>
  <si>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</si>
  <si>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</si>
  <si>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</si>
  <si>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</si>
  <si>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</si>
  <si>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</si>
  <si>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</si>
  <si>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</si>
  <si>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</si>
  <si>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</si>
  <si>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</si>
  <si>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</si>
  <si>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</si>
  <si>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</si>
  <si>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</si>
  <si>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</si>
  <si>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</si>
  <si>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</si>
  <si>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</si>
  <si>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</si>
  <si>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</si>
  <si>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</si>
  <si>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</si>
  <si>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</si>
  <si>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</si>
  <si>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</si>
  <si>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</si>
  <si>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</si>
  <si>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</si>
  <si>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</si>
  <si>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</si>
  <si>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</si>
  <si>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</si>
  <si>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</si>
  <si>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</si>
  <si>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</si>
  <si>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</si>
  <si>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</si>
  <si>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</si>
  <si>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</si>
  <si>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</si>
  <si>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</si>
  <si>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</si>
  <si>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</si>
  <si>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</si>
  <si>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</si>
  <si>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</si>
  <si>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</si>
  <si>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</si>
  <si>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</si>
  <si>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</si>
  <si>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</si>
  <si>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</si>
  <si>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</si>
  <si>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</si>
  <si>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</si>
  <si>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</si>
  <si>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</si>
  <si>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</si>
  <si>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</si>
  <si>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</si>
  <si>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</si>
  <si>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</si>
  <si>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</si>
  <si>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</si>
  <si>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</si>
  <si>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</si>
  <si>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</si>
  <si>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</si>
  <si>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</si>
  <si>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</si>
  <si>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</si>
  <si>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</si>
  <si>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</si>
  <si>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</si>
  <si>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</si>
  <si>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</si>
  <si>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</si>
  <si>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</si>
  <si>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</si>
  <si>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</si>
  <si>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</si>
  <si>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</si>
  <si>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</si>
  <si>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</si>
  <si>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</si>
  <si>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</si>
  <si>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</si>
  <si>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</si>
  <si>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</si>
  <si>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</si>
  <si>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</si>
  <si>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</si>
  <si>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</si>
  <si>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</si>
  <si>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</si>
  <si>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</si>
  <si>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</si>
  <si>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</si>
  <si>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</si>
  <si>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</si>
  <si>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</si>
  <si>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</si>
  <si>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</si>
  <si>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</si>
  <si>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</si>
  <si>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</si>
  <si>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</si>
  <si>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</si>
  <si>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</si>
  <si>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</si>
  <si>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</si>
  <si>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</si>
  <si>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</si>
  <si>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</si>
  <si>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</si>
  <si>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</si>
  <si>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</si>
  <si>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</si>
  <si>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</si>
  <si>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</si>
  <si>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</si>
  <si>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</si>
  <si>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</si>
  <si>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</si>
  <si>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</si>
  <si>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</si>
  <si>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</si>
  <si>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</si>
  <si>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</si>
  <si>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</si>
  <si>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</si>
  <si>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</si>
  <si>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</si>
  <si>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</si>
  <si>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</si>
  <si>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</si>
  <si>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</si>
  <si>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</si>
  <si>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</si>
  <si>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</si>
  <si>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</si>
  <si>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</si>
  <si>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</si>
  <si>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</si>
  <si>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</si>
  <si>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</si>
  <si>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</si>
  <si>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</si>
  <si>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</si>
  <si>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</si>
  <si>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</si>
  <si>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</si>
  <si>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</si>
  <si>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</si>
  <si>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</si>
  <si>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</si>
  <si>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</si>
  <si>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</si>
  <si>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</si>
  <si>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</si>
  <si>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</si>
  <si>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</si>
  <si>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</si>
  <si>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</si>
  <si>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</si>
  <si>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</si>
  <si>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</si>
  <si>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</si>
  <si>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</si>
  <si>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</si>
  <si>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</si>
  <si>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</si>
  <si>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</si>
  <si>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</si>
  <si>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</si>
  <si>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</si>
  <si>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</si>
  <si>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</si>
  <si>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</si>
  <si>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</si>
  <si>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</si>
  <si>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</si>
  <si>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</si>
  <si>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</si>
  <si>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</si>
  <si>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</si>
  <si>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</si>
  <si>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</si>
  <si>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</si>
  <si>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</si>
  <si>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</si>
  <si>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</si>
  <si>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</si>
  <si>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</si>
  <si>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</si>
  <si>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</si>
  <si>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</si>
  <si>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</si>
  <si>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</si>
  <si>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</si>
  <si>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</si>
  <si>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</si>
  <si>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</si>
  <si>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</si>
  <si>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</si>
  <si>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</si>
  <si>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</si>
  <si>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</si>
  <si>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</si>
  <si>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</si>
  <si>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</si>
  <si>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</si>
  <si>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</si>
  <si>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</si>
  <si>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</si>
  <si>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</si>
  <si>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</si>
  <si>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</si>
  <si>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</si>
  <si>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</si>
  <si>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</si>
  <si>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</si>
  <si>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</si>
  <si>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</si>
  <si>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</si>
  <si>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</si>
  <si>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</si>
  <si>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</si>
  <si>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</si>
  <si>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</si>
  <si>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</si>
  <si>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</si>
  <si>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</si>
  <si>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</si>
  <si>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</si>
  <si>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</si>
  <si>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</si>
  <si>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</si>
  <si>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</si>
  <si>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</si>
  <si>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</si>
  <si>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</si>
  <si>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</si>
  <si>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</si>
  <si>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</si>
  <si>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</si>
  <si>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</si>
  <si>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</si>
  <si>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</si>
  <si>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</si>
  <si>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</si>
  <si>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</si>
  <si>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</si>
  <si>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</si>
  <si>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</si>
  <si>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</si>
  <si>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</si>
  <si>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</si>
  <si>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</si>
  <si>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</si>
  <si>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</si>
  <si>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</si>
  <si>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</si>
  <si>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</si>
  <si>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</si>
  <si>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</si>
  <si>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</si>
  <si>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</si>
  <si>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</si>
  <si>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</si>
  <si>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</si>
  <si>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</si>
  <si>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</si>
  <si>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</si>
  <si>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</si>
  <si>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</si>
  <si>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</si>
  <si>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</si>
  <si>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</si>
  <si>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</si>
  <si>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</si>
  <si>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</si>
  <si>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</si>
  <si>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</si>
  <si>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</si>
  <si>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</si>
  <si>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</si>
  <si>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</si>
  <si>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</si>
  <si>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</si>
  <si>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</si>
  <si>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</si>
  <si>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</si>
  <si>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</si>
  <si>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</si>
  <si>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</si>
  <si>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</si>
  <si>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</si>
  <si>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</si>
  <si>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</si>
  <si>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</si>
  <si>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</si>
  <si>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</si>
  <si>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</si>
  <si>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</si>
  <si>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</si>
  <si>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</si>
  <si>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</si>
  <si>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</si>
  <si>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</si>
  <si>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</si>
  <si>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</si>
  <si>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</si>
  <si>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</si>
  <si>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</si>
  <si>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</si>
  <si>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</si>
  <si>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</si>
  <si>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</si>
  <si>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</si>
  <si>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</si>
  <si>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</si>
  <si>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</si>
  <si>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</si>
  <si>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</si>
  <si>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</si>
  <si>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</si>
  <si>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</si>
  <si>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</si>
  <si>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</si>
  <si>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</si>
  <si>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</si>
  <si>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</si>
  <si>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</si>
  <si>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</si>
  <si>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</si>
  <si>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</si>
  <si>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</si>
  <si>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</si>
  <si>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</si>
  <si>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</si>
  <si>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</si>
  <si>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</si>
  <si>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</si>
  <si>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</si>
  <si>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</si>
  <si>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</si>
  <si>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</si>
  <si>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</si>
  <si>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</si>
  <si>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</si>
  <si>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</si>
  <si>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</si>
  <si>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</si>
  <si>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</si>
  <si>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</si>
  <si>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</si>
  <si>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</si>
  <si>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</si>
  <si>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</si>
  <si>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</si>
  <si>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</si>
  <si>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</si>
  <si>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</si>
  <si>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</si>
  <si>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</si>
  <si>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</si>
  <si>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</si>
  <si>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</si>
  <si>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</si>
  <si>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</si>
  <si>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</si>
  <si>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</si>
  <si>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</si>
  <si>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</si>
  <si>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</si>
  <si>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</si>
  <si>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</si>
  <si>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</si>
  <si>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</si>
  <si>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</si>
  <si>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</si>
  <si>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</si>
  <si>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</si>
  <si>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</si>
  <si>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</si>
  <si>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</si>
  <si>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</si>
  <si>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</si>
  <si>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</si>
  <si>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</si>
  <si>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</si>
  <si>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</si>
  <si>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</si>
  <si>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</si>
  <si>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</si>
  <si>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</si>
  <si>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</si>
  <si>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</si>
  <si>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</si>
  <si>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</si>
  <si>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</si>
  <si>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</si>
  <si>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</si>
  <si>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</si>
  <si>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</si>
  <si>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</si>
  <si>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</si>
  <si>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</si>
  <si>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</si>
  <si>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</si>
  <si>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</si>
  <si>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</si>
  <si>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</si>
  <si>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</si>
  <si>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</si>
  <si>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</si>
  <si>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</si>
  <si>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</si>
  <si>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</si>
  <si>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</si>
  <si>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</si>
  <si>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</si>
  <si>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</si>
  <si>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</si>
  <si>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</si>
  <si>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</si>
  <si>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</si>
  <si>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</si>
  <si>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</si>
  <si>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</si>
  <si>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</si>
  <si>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</si>
  <si>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</si>
  <si>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</si>
  <si>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</si>
  <si>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</si>
  <si>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</si>
  <si>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</si>
  <si>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</si>
  <si>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</si>
  <si>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</si>
  <si>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</si>
  <si>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</si>
  <si>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</si>
  <si>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</si>
  <si>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</si>
  <si>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</si>
  <si>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</si>
  <si>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</si>
  <si>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</si>
  <si>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</si>
  <si>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</si>
  <si>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</si>
  <si>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</si>
  <si>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</si>
  <si>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</si>
  <si>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</si>
  <si>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</si>
  <si>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</si>
  <si>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</si>
  <si>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</si>
  <si>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</si>
  <si>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</si>
  <si>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</si>
  <si>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</si>
  <si>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</si>
  <si>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</si>
  <si>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</si>
  <si>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</si>
  <si>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</si>
  <si>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</si>
  <si>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</si>
  <si>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</si>
  <si>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</si>
  <si>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</si>
  <si>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</si>
  <si>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</si>
  <si>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</si>
  <si>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</si>
  <si>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</si>
  <si>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</si>
  <si>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</si>
  <si>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</si>
  <si>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</si>
  <si>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</si>
  <si>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</si>
  <si>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</si>
  <si>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</si>
  <si>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</si>
  <si>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</si>
  <si>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</si>
  <si>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</si>
  <si>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</si>
  <si>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</si>
  <si>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</si>
  <si>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</si>
  <si>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</si>
  <si>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</si>
  <si>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</si>
  <si>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</si>
  <si>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</si>
  <si>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</si>
  <si>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</si>
  <si>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</si>
  <si>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</si>
  <si>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</si>
  <si>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</si>
  <si>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</si>
  <si>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</si>
  <si>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</si>
  <si>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</si>
  <si>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</si>
  <si>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</si>
  <si>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</si>
  <si>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</si>
  <si>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</si>
  <si>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</si>
  <si>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</si>
  <si>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</si>
  <si>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</si>
  <si>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</si>
  <si>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</si>
  <si>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</si>
  <si>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</si>
  <si>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</si>
  <si>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</si>
  <si>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</si>
  <si>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</si>
  <si>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</si>
  <si>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</si>
  <si>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</si>
  <si>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</si>
  <si>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</si>
  <si>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</si>
  <si>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</si>
  <si>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</si>
  <si>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</si>
  <si>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</si>
  <si>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</si>
  <si>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</si>
  <si>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</si>
  <si>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</si>
  <si>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</si>
  <si>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</si>
  <si>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</si>
  <si>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</si>
  <si>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</si>
  <si>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</si>
  <si>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</si>
  <si>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</si>
  <si>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</si>
  <si>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</si>
  <si>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</si>
  <si>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</si>
  <si>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</si>
  <si>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</si>
  <si>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</si>
  <si>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</si>
  <si>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</si>
  <si>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</si>
  <si>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</si>
  <si>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</si>
  <si>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</si>
  <si>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</si>
  <si>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</si>
  <si>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</si>
  <si>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</si>
  <si>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</si>
  <si>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</si>
  <si>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</si>
  <si>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</si>
  <si>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</si>
  <si>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</si>
  <si>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</si>
  <si>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</si>
  <si>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</si>
  <si>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</si>
  <si>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</si>
  <si>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</si>
  <si>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</si>
  <si>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</si>
  <si>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</si>
  <si>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</si>
  <si>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</si>
  <si>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</si>
  <si>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</si>
  <si>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</si>
  <si>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</si>
  <si>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</si>
  <si>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</si>
  <si>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</si>
  <si>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</si>
  <si>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</si>
  <si>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</si>
  <si>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</si>
  <si>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</si>
  <si>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</si>
  <si>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</si>
  <si>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</si>
  <si>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</si>
  <si>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</si>
  <si>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</si>
  <si>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</si>
  <si>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</si>
  <si>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</si>
  <si>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</si>
  <si>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</si>
  <si>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</si>
  <si>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</si>
  <si>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</si>
  <si>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</si>
  <si>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</si>
  <si>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</si>
  <si>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</si>
  <si>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</si>
  <si>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</si>
  <si>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</si>
  <si>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</si>
  <si>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</si>
  <si>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</si>
  <si>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</si>
  <si>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</si>
  <si>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</si>
  <si>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</si>
  <si>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</si>
  <si>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</si>
  <si>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</si>
  <si>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</si>
  <si>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</si>
  <si>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</si>
  <si>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</si>
  <si>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</si>
  <si>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</si>
  <si>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</si>
  <si>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</si>
  <si>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</si>
  <si>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</si>
  <si>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</si>
  <si>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</si>
  <si>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</si>
  <si>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</si>
  <si>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</si>
  <si>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</si>
  <si>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</si>
  <si>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</si>
  <si>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</si>
  <si>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</si>
  <si>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</si>
  <si>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</si>
  <si>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</si>
  <si>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</si>
  <si>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</si>
  <si>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</si>
  <si>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</si>
  <si>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</si>
  <si>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</si>
  <si>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</si>
  <si>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</si>
  <si>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</si>
  <si>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</si>
  <si>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</si>
  <si>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</si>
  <si>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</si>
  <si>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</si>
  <si>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</si>
  <si>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</si>
  <si>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</si>
  <si>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</si>
  <si>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</si>
  <si>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</si>
  <si>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</si>
  <si>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</si>
  <si>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</si>
  <si>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</si>
  <si>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</si>
  <si>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</si>
  <si>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</si>
  <si>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</si>
  <si>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</si>
  <si>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</si>
  <si>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</si>
  <si>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</si>
  <si>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</si>
  <si>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</si>
  <si>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</si>
  <si>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</si>
  <si>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</si>
  <si>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</si>
  <si>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</si>
  <si>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</si>
  <si>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</si>
  <si>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</si>
  <si>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</si>
  <si>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</si>
  <si>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</si>
  <si>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</si>
  <si>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</si>
  <si>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</si>
  <si>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</si>
  <si>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</si>
  <si>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</si>
  <si>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</si>
  <si>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</si>
  <si>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</si>
  <si>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</si>
  <si>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</si>
  <si>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</si>
  <si>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</si>
  <si>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</si>
  <si>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</si>
  <si>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</si>
  <si>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</si>
  <si>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</si>
  <si>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</si>
  <si>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</si>
  <si>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</si>
  <si>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</si>
  <si>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</si>
  <si>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</si>
  <si>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</si>
  <si>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</si>
  <si>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</si>
  <si>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</si>
  <si>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</si>
  <si>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</si>
  <si>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</si>
  <si>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</si>
  <si>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</si>
  <si>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</si>
  <si>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</si>
  <si>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</si>
  <si>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</si>
  <si>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</si>
  <si>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</si>
  <si>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</si>
  <si>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</si>
  <si>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</si>
  <si>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</si>
  <si>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</si>
  <si>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</si>
  <si>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</si>
  <si>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</si>
  <si>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</si>
  <si>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</si>
  <si>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</si>
  <si>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</si>
  <si>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</si>
  <si>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</si>
  <si>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</si>
  <si>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</si>
  <si>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</si>
  <si>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</si>
  <si>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</si>
  <si>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</si>
  <si>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</si>
  <si>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</si>
  <si>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</si>
  <si>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</si>
  <si>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</si>
  <si>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</si>
  <si>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</si>
  <si>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</si>
  <si>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</si>
  <si>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</si>
  <si>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</si>
  <si>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</si>
  <si>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</si>
  <si>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</si>
  <si>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</si>
  <si>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</si>
  <si>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</si>
  <si>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</si>
  <si>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</si>
  <si>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</si>
  <si>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</si>
  <si>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</si>
  <si>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</si>
  <si>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</si>
  <si>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</si>
  <si>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</si>
  <si>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</si>
  <si>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</si>
  <si>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</si>
  <si>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</si>
  <si>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</si>
  <si>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</si>
  <si>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</si>
  <si>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</si>
  <si>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</si>
  <si>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</si>
  <si>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</si>
  <si>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</si>
  <si>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</si>
  <si>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</si>
  <si>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</si>
  <si>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</si>
  <si>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</si>
  <si>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</si>
  <si>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</si>
  <si>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</si>
  <si>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</si>
  <si>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</si>
  <si>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</si>
  <si>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</si>
  <si>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</si>
  <si>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</si>
  <si>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</si>
  <si>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</si>
  <si>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</si>
  <si>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</si>
  <si>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</si>
  <si>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</si>
  <si>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</si>
  <si>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</si>
  <si>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</si>
  <si>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</si>
  <si>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</si>
  <si>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</si>
  <si>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</si>
  <si>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</si>
  <si>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</si>
  <si>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</si>
  <si>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</si>
  <si>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</si>
  <si>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</si>
  <si>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</si>
  <si>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</si>
  <si>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</si>
  <si>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</si>
  <si>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</si>
  <si>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</si>
  <si>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</si>
  <si>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</si>
  <si>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</si>
  <si>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</si>
  <si>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</si>
  <si>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</si>
  <si>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</si>
  <si>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</si>
  <si>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</si>
  <si>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</si>
  <si>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</si>
  <si>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</si>
  <si>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</si>
  <si>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</si>
  <si>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</si>
  <si>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</si>
  <si>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</si>
  <si>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</si>
  <si>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</si>
  <si>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</si>
  <si>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</si>
  <si>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</si>
  <si>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</si>
  <si>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</si>
  <si>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</si>
  <si>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</si>
  <si>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</si>
  <si>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</si>
  <si>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</si>
  <si>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</si>
  <si>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</si>
  <si>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</si>
  <si>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</si>
  <si>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</si>
  <si>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</si>
  <si>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</si>
  <si>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</si>
  <si>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</si>
  <si>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</si>
  <si>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</si>
  <si>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</si>
  <si>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</si>
  <si>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</si>
  <si>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</si>
  <si>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</si>
  <si>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</si>
  <si>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</si>
  <si>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</si>
  <si>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</si>
  <si>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</si>
  <si>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</si>
  <si>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</si>
  <si>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</si>
  <si>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</si>
  <si>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</si>
  <si>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</si>
  <si>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</si>
  <si>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</si>
  <si>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</si>
  <si>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</si>
  <si>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</si>
  <si>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</si>
  <si>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</si>
  <si>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</si>
  <si>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</si>
  <si>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</si>
  <si>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</si>
  <si>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</si>
  <si>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</si>
  <si>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</si>
  <si>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</si>
  <si>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</si>
  <si>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</si>
  <si>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</si>
  <si>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</si>
  <si>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</si>
  <si>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</si>
  <si>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</si>
  <si>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</si>
  <si>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</si>
  <si>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</si>
  <si>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</si>
  <si>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</si>
  <si>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</si>
  <si>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</si>
  <si>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</si>
  <si>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</si>
  <si>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</si>
  <si>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</si>
  <si>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</si>
  <si>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</si>
  <si>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</si>
  <si>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</si>
  <si>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</si>
  <si>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</si>
  <si>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</si>
  <si>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</si>
  <si>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</si>
  <si>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</si>
  <si>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</si>
  <si>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</si>
  <si>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</si>
  <si>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</si>
  <si>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</si>
  <si>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</si>
  <si>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</si>
  <si>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</si>
  <si>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</si>
  <si>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</si>
  <si>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</si>
  <si>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</si>
  <si>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</si>
  <si>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</si>
  <si>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</si>
  <si>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</si>
  <si>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</si>
  <si>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</si>
  <si>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</si>
  <si>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</si>
  <si>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</si>
  <si>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</si>
  <si>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</si>
  <si>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</si>
  <si>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</si>
  <si>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</si>
  <si>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</si>
  <si>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</si>
  <si>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</si>
  <si>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</si>
  <si>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</si>
  <si>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</si>
  <si>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</si>
  <si>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</si>
  <si>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</si>
  <si>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</si>
  <si>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</si>
  <si>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</si>
  <si>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</si>
  <si>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</si>
  <si>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</si>
  <si>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</si>
  <si>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</si>
  <si>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</si>
  <si>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</si>
  <si>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</si>
  <si>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</si>
  <si>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</si>
  <si>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</si>
  <si>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</si>
  <si>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</si>
  <si>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</si>
  <si>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</si>
  <si>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</si>
  <si>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</si>
  <si>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</si>
  <si>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</si>
  <si>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</si>
  <si>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</si>
  <si>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</si>
  <si>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</si>
  <si>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</si>
  <si>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</si>
  <si>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</si>
  <si>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</si>
  <si>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</si>
  <si>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</si>
  <si>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</si>
  <si>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</si>
  <si>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</si>
  <si>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</si>
  <si>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</si>
  <si>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</si>
  <si>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</si>
  <si>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</si>
  <si>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</si>
  <si>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</si>
  <si>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</si>
  <si>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</si>
  <si>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</si>
  <si>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</si>
  <si>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</si>
  <si>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</si>
  <si>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</si>
  <si>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</si>
  <si>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</si>
  <si>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</si>
  <si>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</si>
  <si>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</si>
  <si>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</si>
  <si>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</si>
  <si>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</si>
  <si>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</si>
  <si>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</si>
  <si>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</si>
  <si>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</si>
  <si>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</si>
  <si>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</si>
  <si>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</si>
  <si>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</si>
  <si>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</si>
  <si>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</si>
  <si>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</si>
  <si>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</si>
  <si>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</si>
  <si>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</si>
  <si>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</si>
  <si>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</si>
  <si>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</si>
  <si>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</si>
  <si>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</si>
  <si>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</si>
  <si>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</si>
  <si>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</si>
  <si>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</si>
  <si>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</si>
  <si>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</si>
  <si>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</si>
  <si>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</si>
  <si>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</si>
  <si>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</si>
  <si>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</si>
  <si>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</si>
  <si>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</si>
  <si>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</si>
  <si>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</si>
  <si>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</si>
  <si>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</si>
  <si>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</si>
  <si>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</si>
  <si>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</si>
  <si>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</si>
  <si>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</si>
  <si>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</si>
  <si>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</si>
  <si>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</si>
  <si>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</si>
  <si>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</si>
  <si>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</si>
  <si>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</si>
  <si>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</si>
  <si>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</si>
  <si>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</si>
  <si>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</si>
  <si>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</si>
  <si>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</si>
  <si>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</si>
  <si>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</si>
  <si>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</si>
  <si>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</si>
  <si>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</si>
  <si>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</si>
  <si>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</si>
  <si>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</si>
  <si>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</si>
  <si>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</si>
  <si>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</si>
  <si>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</si>
  <si>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</si>
  <si>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</si>
  <si>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</si>
  <si>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</si>
  <si>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</si>
  <si>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</si>
  <si>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</si>
  <si>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</si>
  <si>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</si>
  <si>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</si>
  <si>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</si>
  <si>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</si>
  <si>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</si>
  <si>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</si>
  <si>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</si>
  <si>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</si>
  <si>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</si>
  <si>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</si>
  <si>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</si>
  <si>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</si>
  <si>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</si>
  <si>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</si>
  <si>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</si>
  <si>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</si>
  <si>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</si>
  <si>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</si>
  <si>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</si>
  <si>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</si>
  <si>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</si>
  <si>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</si>
  <si>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</si>
  <si>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</si>
  <si>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</si>
  <si>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</si>
  <si>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</si>
  <si>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</si>
  <si>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</si>
  <si>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</si>
  <si>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</si>
  <si>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</si>
  <si>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</si>
  <si>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</si>
  <si>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</si>
  <si>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</si>
  <si>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</si>
  <si>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</si>
  <si>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</si>
  <si>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</si>
  <si>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</si>
  <si>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</si>
  <si>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</si>
  <si>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</si>
  <si>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</si>
  <si>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</si>
  <si>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</si>
  <si>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</si>
  <si>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</si>
  <si>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</si>
  <si>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</si>
  <si>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</si>
  <si>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</si>
  <si>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</si>
  <si>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</si>
  <si>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</si>
  <si>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</si>
  <si>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</si>
  <si>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</si>
  <si>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</si>
  <si>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</si>
  <si>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</si>
  <si>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</si>
  <si>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</si>
  <si>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</si>
  <si>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</si>
  <si>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</si>
  <si>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</si>
  <si>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</si>
  <si>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</si>
  <si>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</si>
  <si>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</si>
  <si>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</si>
  <si>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</si>
  <si>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</si>
  <si>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</si>
  <si>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</si>
  <si>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</si>
  <si>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</si>
  <si>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</si>
  <si>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</si>
  <si>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</si>
  <si>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</si>
  <si>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</si>
  <si>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</si>
  <si>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</si>
  <si>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</si>
  <si>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</si>
  <si>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</si>
  <si>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</si>
  <si>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</si>
  <si>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</si>
  <si>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</si>
  <si>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</si>
  <si>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</si>
  <si>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</si>
  <si>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</si>
  <si>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</si>
  <si>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</si>
  <si>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</si>
  <si>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</si>
  <si>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</si>
  <si>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</si>
  <si>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</si>
  <si>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</si>
  <si>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</si>
  <si>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</si>
  <si>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</si>
  <si>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</si>
  <si>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</si>
  <si>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</si>
  <si>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</si>
  <si>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</si>
  <si>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</si>
  <si>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</si>
  <si>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</si>
  <si>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</si>
  <si>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</si>
  <si>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</si>
  <si>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</si>
  <si>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</si>
  <si>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</si>
  <si>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</si>
  <si>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</si>
  <si>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</si>
  <si>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</si>
  <si>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</si>
  <si>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</si>
  <si>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</si>
  <si>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</si>
  <si>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</si>
  <si>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</si>
  <si>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</si>
  <si>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</si>
  <si>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</si>
  <si>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</si>
  <si>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</si>
  <si>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</si>
  <si>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</si>
  <si>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</si>
  <si>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</si>
  <si>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</si>
  <si>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</si>
  <si>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</si>
  <si>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</si>
  <si>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</si>
  <si>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</si>
  <si>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</si>
  <si>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</si>
  <si>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</si>
  <si>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</si>
  <si>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</si>
  <si>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</si>
  <si>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</si>
  <si>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</si>
  <si>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</si>
  <si>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</si>
  <si>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</si>
  <si>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</si>
  <si>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</si>
  <si>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</si>
  <si>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</si>
  <si>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</si>
  <si>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</si>
  <si>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</si>
  <si>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</si>
  <si>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</si>
  <si>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</si>
  <si>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</si>
  <si>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</si>
  <si>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</si>
  <si>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</si>
  <si>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</si>
  <si>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</si>
  <si>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</si>
  <si>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</si>
  <si>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</si>
  <si>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</si>
  <si>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</si>
  <si>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</si>
  <si>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</si>
  <si>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</si>
  <si>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</si>
  <si>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</si>
  <si>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</si>
  <si>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</si>
  <si>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</si>
  <si>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</si>
  <si>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</si>
  <si>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</si>
  <si>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</si>
  <si>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</si>
  <si>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</si>
  <si>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</si>
  <si>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</si>
  <si>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</si>
  <si>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</si>
  <si>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</si>
  <si>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</si>
  <si>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</si>
  <si>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</si>
  <si>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</si>
  <si>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</si>
  <si>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</si>
  <si>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</si>
  <si>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</si>
  <si>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</si>
  <si>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</si>
  <si>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</si>
  <si>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</si>
  <si>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</si>
  <si>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</si>
  <si>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</si>
  <si>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</si>
  <si>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</si>
  <si>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</si>
  <si>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</si>
  <si>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</si>
  <si>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</si>
  <si>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</si>
  <si>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</si>
  <si>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</si>
  <si>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</si>
  <si>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</si>
  <si>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</si>
  <si>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</si>
  <si>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</si>
  <si>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</si>
  <si>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</si>
  <si>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</si>
  <si>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</si>
  <si>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</si>
  <si>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</si>
  <si>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</si>
  <si>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</si>
  <si>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</si>
  <si>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</si>
  <si>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</si>
  <si>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</si>
  <si>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</si>
  <si>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</si>
  <si>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</si>
  <si>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</si>
  <si>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</si>
  <si>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</si>
  <si>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</si>
  <si>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</si>
  <si>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</si>
  <si>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</si>
  <si>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</si>
  <si>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</si>
  <si>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</si>
  <si>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</si>
  <si>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</si>
  <si>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</si>
  <si>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</si>
  <si>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</si>
  <si>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</si>
  <si>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</si>
  <si>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</si>
  <si>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</si>
  <si>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</si>
  <si>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</si>
  <si>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</si>
  <si>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</si>
  <si>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</si>
  <si>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</si>
  <si>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</si>
  <si>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</si>
  <si>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</si>
  <si>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</si>
  <si>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</si>
  <si>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</si>
  <si>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</si>
  <si>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</si>
  <si>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</si>
  <si>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</si>
  <si>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</si>
  <si>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</si>
  <si>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</si>
  <si>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</si>
  <si>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</si>
  <si>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</si>
  <si>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</si>
  <si>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</si>
  <si>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</si>
  <si>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</si>
  <si>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</si>
  <si>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</si>
  <si>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</si>
  <si>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</si>
  <si>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</si>
  <si>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</si>
  <si>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</si>
  <si>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</si>
  <si>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</si>
  <si>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</si>
  <si>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</si>
  <si>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</si>
  <si>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</si>
  <si>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</si>
  <si>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</si>
  <si>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</si>
  <si>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</si>
  <si>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</si>
  <si>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</si>
  <si>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</si>
  <si>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</si>
  <si>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</si>
  <si>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</si>
  <si>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</si>
  <si>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</si>
  <si>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</si>
  <si>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</si>
  <si>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</si>
  <si>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</si>
  <si>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</si>
  <si>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</si>
  <si>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</si>
  <si>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</si>
  <si>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</si>
  <si>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</si>
  <si>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</si>
  <si>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</si>
  <si>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</si>
  <si>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</si>
  <si>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</si>
  <si>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</si>
  <si>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</si>
  <si>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</si>
  <si>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</si>
  <si>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</si>
  <si>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</si>
  <si>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</si>
  <si>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</si>
  <si>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</si>
  <si>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</si>
  <si>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</si>
  <si>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</si>
  <si>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</si>
  <si>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</si>
  <si>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</si>
  <si>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</si>
  <si>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</si>
  <si>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</si>
  <si>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</si>
  <si>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</si>
  <si>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</si>
  <si>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</si>
  <si>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</si>
  <si>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</si>
  <si>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</si>
  <si>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</si>
  <si>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</si>
  <si>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</si>
  <si>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</si>
  <si>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</si>
  <si>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</si>
  <si>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</si>
  <si>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</si>
  <si>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</si>
  <si>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</si>
  <si>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</si>
  <si>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</si>
  <si>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</si>
  <si>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</si>
  <si>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</si>
  <si>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</si>
  <si>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</si>
  <si>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</si>
  <si>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</si>
  <si>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</si>
  <si>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</si>
  <si>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</si>
  <si>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</si>
  <si>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</si>
  <si>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</si>
  <si>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</si>
  <si>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</si>
  <si>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</si>
  <si>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</si>
  <si>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</si>
  <si>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</si>
  <si>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</si>
  <si>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</si>
  <si>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</si>
  <si>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</si>
  <si>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</si>
  <si>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</si>
  <si>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</si>
  <si>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</si>
  <si>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</si>
  <si>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</si>
  <si>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</si>
  <si>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</si>
  <si>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</si>
  <si>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</si>
  <si>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</si>
  <si>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</si>
  <si>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</si>
  <si>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</si>
  <si>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</si>
  <si>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</si>
  <si>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</si>
  <si>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</si>
  <si>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</si>
  <si>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</si>
  <si>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</si>
  <si>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</si>
  <si>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</si>
  <si>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</si>
  <si>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</si>
  <si>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</si>
  <si>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</si>
  <si>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</si>
  <si>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</si>
  <si>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</si>
  <si>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</si>
  <si>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</si>
  <si>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</si>
  <si>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</si>
  <si>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</si>
  <si>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</si>
  <si>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</si>
  <si>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</si>
  <si>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</si>
  <si>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</si>
  <si>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</si>
  <si>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</si>
  <si>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</si>
  <si>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</si>
  <si>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</si>
  <si>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</si>
  <si>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</si>
  <si>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</si>
  <si>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</si>
  <si>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</si>
  <si>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</si>
  <si>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</si>
  <si>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</si>
  <si>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</si>
  <si>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</si>
  <si>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</si>
  <si>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</si>
  <si>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</si>
  <si>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</si>
  <si>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</si>
  <si>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</si>
  <si>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</si>
  <si>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</si>
  <si>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</si>
  <si>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</si>
  <si>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</si>
  <si>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</si>
  <si>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</si>
  <si>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</si>
  <si>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</si>
  <si>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</si>
  <si>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</si>
  <si>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</si>
  <si>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</si>
  <si>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</si>
  <si>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</si>
  <si>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</si>
  <si>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</si>
  <si>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</si>
  <si>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</si>
  <si>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</si>
  <si>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</si>
  <si>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</si>
  <si>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</si>
  <si>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</si>
  <si>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</si>
  <si>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</si>
  <si>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</si>
  <si>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</si>
  <si>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</si>
  <si>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</si>
  <si>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</si>
  <si>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</si>
  <si>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</si>
  <si>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</si>
  <si>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</si>
  <si>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</si>
  <si>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</si>
  <si>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</si>
  <si>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</si>
  <si>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</si>
  <si>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</si>
  <si>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</si>
  <si>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</si>
  <si>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</si>
  <si>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</si>
  <si>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</si>
  <si>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</si>
  <si>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</si>
  <si>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</si>
  <si>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</si>
  <si>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</si>
  <si>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</si>
  <si>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</si>
  <si>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</si>
  <si>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</si>
  <si>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</si>
  <si>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</si>
  <si>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</si>
  <si>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</si>
  <si>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</si>
  <si>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</si>
  <si>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</si>
  <si>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</si>
  <si>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</si>
  <si>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</si>
  <si>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</si>
  <si>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</si>
  <si>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</si>
  <si>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</si>
  <si>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</si>
  <si>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</si>
  <si>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</si>
  <si>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</si>
  <si>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</si>
  <si>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</si>
  <si>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</si>
  <si>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</si>
  <si>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</si>
  <si>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</si>
  <si>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</si>
  <si>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</si>
  <si>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</si>
  <si>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</si>
  <si>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</si>
  <si>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</si>
  <si>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</si>
  <si>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</si>
  <si>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</si>
  <si>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</si>
  <si>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</si>
  <si>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</si>
  <si>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</si>
  <si>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</si>
  <si>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</si>
  <si>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</si>
  <si>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</si>
  <si>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</si>
  <si>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</si>
  <si>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</si>
  <si>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</si>
  <si>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</si>
  <si>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</si>
  <si>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</si>
  <si>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</si>
  <si>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</si>
  <si>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</si>
  <si>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</si>
  <si>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</si>
  <si>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</si>
  <si>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</si>
  <si>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</si>
  <si>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</si>
  <si>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</si>
  <si>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</si>
  <si>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</si>
  <si>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</si>
  <si>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</si>
  <si>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</si>
  <si>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</si>
  <si>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</si>
  <si>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</si>
  <si>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</si>
  <si>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</si>
  <si>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</si>
  <si>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</si>
  <si>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</si>
  <si>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</si>
  <si>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</si>
  <si>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</si>
  <si>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</si>
  <si>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</si>
  <si>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</si>
  <si>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</si>
  <si>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</si>
  <si>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</si>
  <si>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</si>
  <si>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</si>
  <si>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</si>
  <si>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</si>
  <si>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</si>
  <si>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</si>
  <si>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</si>
  <si>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</si>
  <si>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</si>
  <si>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</si>
  <si>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</si>
  <si>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</si>
  <si>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</si>
  <si>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</si>
  <si>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</si>
  <si>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</si>
  <si>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</si>
  <si>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</si>
  <si>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</si>
  <si>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</si>
  <si>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</si>
  <si>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</si>
  <si>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</si>
  <si>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</si>
  <si>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</si>
  <si>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</si>
  <si>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</si>
  <si>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</si>
  <si>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</si>
  <si>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</si>
  <si>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</si>
  <si>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</si>
  <si>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</si>
  <si>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</si>
  <si>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</si>
  <si>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</si>
  <si>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</si>
  <si>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</si>
  <si>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</si>
  <si>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</si>
  <si>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</si>
  <si>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</si>
  <si>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</si>
  <si>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</si>
  <si>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</si>
  <si>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</si>
  <si>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</si>
  <si>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</si>
  <si>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</si>
  <si>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</si>
  <si>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</si>
  <si>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</si>
  <si>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</si>
  <si>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</si>
  <si>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</si>
  <si>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</si>
  <si>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</si>
  <si>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</si>
  <si>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</si>
  <si>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</si>
  <si>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</si>
  <si>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</si>
  <si>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</si>
  <si>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</si>
  <si>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</si>
  <si>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</si>
  <si>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</si>
  <si>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</si>
  <si>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</si>
  <si>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</si>
  <si>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</si>
  <si>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</si>
  <si>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</si>
  <si>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</si>
  <si>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</si>
  <si>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</si>
  <si>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</si>
  <si>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</si>
  <si>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</si>
  <si>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</si>
  <si>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</si>
  <si>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</si>
  <si>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</si>
  <si>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</si>
  <si>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</si>
  <si>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</si>
  <si>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</si>
  <si>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</si>
  <si>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</si>
  <si>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</si>
  <si>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</si>
  <si>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</si>
  <si>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</si>
  <si>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</si>
  <si>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</si>
  <si>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</si>
  <si>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</si>
  <si>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</si>
  <si>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</si>
  <si>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</si>
  <si>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</si>
  <si>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</si>
  <si>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</si>
  <si>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</si>
  <si>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</si>
  <si>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</si>
  <si>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</si>
  <si>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</si>
  <si>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</si>
  <si>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</si>
  <si>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</si>
  <si>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</si>
  <si>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</si>
  <si>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</si>
  <si>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</si>
  <si>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</si>
  <si>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</si>
  <si>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</si>
  <si>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</si>
  <si>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</si>
  <si>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</si>
  <si>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</si>
  <si>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</si>
  <si>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</si>
  <si>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</si>
  <si>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</si>
  <si>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</si>
  <si>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</si>
  <si>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</si>
  <si>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</si>
  <si>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</si>
  <si>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</si>
  <si>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</si>
  <si>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</si>
  <si>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</si>
  <si>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</si>
  <si>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</si>
  <si>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</si>
  <si>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</si>
  <si>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</si>
  <si>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</si>
  <si>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</si>
  <si>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</si>
  <si>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</si>
  <si>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</si>
  <si>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</si>
  <si>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</si>
  <si>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</si>
  <si>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</si>
  <si>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</si>
  <si>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</si>
  <si>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</si>
  <si>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</si>
  <si>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</si>
  <si>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</si>
  <si>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</si>
  <si>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</si>
  <si>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</si>
  <si>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</si>
  <si>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</si>
  <si>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</si>
  <si>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</si>
  <si>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</si>
  <si>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</si>
  <si>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</si>
  <si>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</si>
  <si>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</si>
  <si>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</si>
  <si>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</si>
  <si>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</si>
  <si>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</si>
  <si>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</si>
  <si>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</si>
  <si>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</si>
  <si>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</si>
  <si>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</si>
  <si>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</si>
  <si>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</si>
  <si>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</si>
  <si>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</si>
  <si>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</si>
  <si>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</si>
  <si>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</si>
  <si>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</si>
  <si>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</si>
  <si>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</si>
  <si>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</si>
  <si>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</si>
  <si>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</si>
  <si>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</si>
  <si>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</si>
  <si>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</si>
  <si>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</si>
  <si>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</si>
  <si>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</si>
  <si>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</si>
  <si>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</si>
  <si>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</si>
  <si>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</si>
  <si>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</si>
  <si>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</si>
  <si>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</si>
  <si>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</si>
  <si>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</si>
  <si>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</si>
  <si>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</si>
  <si>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</si>
  <si>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</si>
  <si>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</si>
  <si>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</si>
  <si>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</si>
  <si>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</si>
  <si>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</si>
  <si>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</si>
  <si>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</si>
  <si>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</si>
  <si>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</si>
  <si>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</si>
  <si>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</si>
  <si>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</si>
  <si>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</si>
  <si>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</si>
  <si>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</si>
  <si>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</si>
  <si>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</si>
  <si>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</si>
  <si>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</si>
  <si>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</si>
  <si>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</si>
  <si>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</si>
  <si>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</si>
  <si>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</si>
  <si>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</si>
  <si>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</si>
  <si>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</si>
  <si>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</si>
  <si>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</si>
  <si>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</si>
  <si>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</si>
  <si>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</si>
  <si>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</si>
  <si>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</si>
  <si>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</si>
  <si>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</si>
  <si>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</si>
  <si>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</si>
  <si>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</si>
  <si>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</si>
  <si>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</si>
  <si>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</si>
  <si>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</si>
  <si>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</si>
  <si>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</si>
  <si>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</si>
  <si>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</si>
  <si>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</si>
  <si>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</si>
  <si>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</si>
  <si>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</si>
  <si>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</si>
  <si>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</si>
  <si>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</si>
  <si>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</si>
  <si>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</si>
  <si>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</si>
  <si>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</si>
  <si>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</si>
  <si>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</si>
  <si>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</si>
  <si>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</si>
  <si>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</si>
  <si>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</si>
  <si>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</si>
  <si>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</si>
  <si>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</si>
  <si>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</si>
  <si>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</si>
  <si>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</si>
  <si>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</si>
  <si>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</si>
  <si>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</si>
  <si>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</si>
  <si>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</si>
  <si>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</si>
  <si>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</si>
  <si>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</si>
  <si>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</si>
  <si>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</si>
  <si>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</si>
  <si>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</si>
  <si>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</si>
  <si>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</si>
  <si>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</si>
  <si>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</si>
  <si>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</si>
  <si>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</si>
  <si>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</si>
  <si>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</si>
  <si>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</si>
  <si>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</si>
  <si>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</si>
  <si>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</si>
  <si>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</si>
  <si>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</si>
  <si>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</si>
  <si>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</si>
  <si>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</si>
  <si>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</si>
  <si>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</si>
  <si>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</si>
  <si>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</si>
  <si>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</si>
  <si>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</si>
  <si>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</si>
  <si>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</si>
  <si>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</si>
  <si>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</si>
  <si>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</si>
  <si>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</si>
  <si>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</si>
  <si>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</si>
  <si>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</si>
  <si>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</si>
  <si>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</si>
  <si>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</si>
  <si>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</si>
  <si>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</si>
  <si>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</si>
  <si>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</si>
  <si>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</si>
  <si>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</si>
  <si>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</si>
  <si>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</si>
  <si>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</si>
  <si>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</si>
  <si>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</si>
  <si>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</si>
  <si>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</si>
  <si>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</si>
  <si>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</si>
  <si>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</si>
  <si>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</si>
  <si>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</si>
  <si>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</si>
  <si>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</si>
  <si>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</si>
  <si>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</si>
  <si>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</si>
  <si>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</si>
  <si>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</si>
  <si>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</si>
  <si>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</si>
  <si>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</si>
  <si>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</si>
  <si>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</si>
  <si>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</si>
  <si>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</si>
  <si>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</si>
  <si>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</si>
  <si>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</si>
  <si>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</si>
  <si>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</si>
  <si>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</si>
  <si>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</si>
  <si>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</si>
  <si>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</si>
  <si>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</si>
  <si>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</si>
  <si>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</si>
  <si>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</si>
  <si>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</si>
  <si>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</si>
  <si>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</si>
  <si>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</si>
  <si>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</si>
  <si>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</si>
  <si>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</si>
  <si>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</si>
  <si>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</si>
  <si>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</si>
  <si>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</si>
  <si>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</si>
  <si>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</si>
  <si>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</si>
  <si>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</si>
  <si>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</si>
  <si>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</si>
  <si>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</si>
  <si>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</si>
  <si>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</si>
  <si>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</si>
  <si>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</si>
  <si>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</si>
  <si>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</si>
  <si>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</si>
  <si>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</si>
  <si>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</si>
  <si>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</si>
  <si>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</si>
  <si>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</si>
  <si>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</si>
  <si>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</si>
  <si>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</si>
  <si>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</si>
  <si>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</si>
  <si>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</si>
  <si>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</si>
  <si>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</si>
  <si>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</si>
  <si>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</si>
  <si>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</si>
  <si>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</si>
  <si>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</si>
  <si>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</si>
  <si>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</si>
  <si>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</si>
  <si>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</si>
  <si>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</si>
  <si>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</si>
  <si>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</si>
  <si>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</si>
  <si>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</si>
  <si>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</si>
  <si>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</si>
  <si>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</si>
  <si>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</si>
  <si>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</si>
  <si>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</si>
  <si>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</si>
  <si>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</si>
  <si>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</si>
  <si>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</si>
  <si>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</si>
  <si>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</si>
  <si>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</si>
  <si>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</si>
  <si>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</si>
  <si>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</si>
  <si>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</si>
  <si>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</si>
  <si>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</si>
  <si>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</si>
  <si>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</si>
  <si>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</si>
  <si>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</si>
  <si>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</si>
  <si>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</si>
  <si>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</si>
  <si>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</si>
  <si>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</si>
  <si>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</si>
  <si>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</si>
  <si>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</si>
  <si>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</si>
  <si>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</si>
  <si>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</si>
  <si>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</si>
  <si>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</si>
  <si>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</si>
  <si>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</si>
  <si>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</si>
  <si>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</si>
  <si>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</si>
  <si>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</si>
  <si>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</si>
  <si>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</si>
  <si>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</si>
  <si>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</si>
  <si>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</si>
  <si>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</si>
  <si>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</si>
  <si>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</si>
  <si>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</si>
  <si>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</si>
  <si>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</si>
  <si>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</si>
  <si>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</si>
  <si>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</si>
  <si>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</si>
  <si>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</si>
  <si>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</si>
  <si>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</si>
  <si>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</si>
  <si>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</si>
  <si>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</si>
  <si>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</si>
  <si>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</si>
  <si>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</si>
  <si>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</si>
  <si>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</si>
  <si>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</si>
  <si>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</si>
  <si>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</si>
  <si>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</si>
  <si>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</si>
  <si>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</si>
  <si>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</si>
  <si>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</si>
  <si>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</si>
  <si>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</si>
  <si>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</si>
  <si>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</si>
  <si>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</si>
  <si>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</si>
  <si>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</si>
  <si>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</si>
  <si>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</si>
  <si>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</si>
  <si>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</si>
  <si>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</si>
  <si>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</si>
  <si>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</si>
  <si>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</si>
  <si>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</si>
  <si>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</si>
  <si>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</si>
  <si>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</si>
  <si>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</si>
  <si>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</si>
  <si>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</si>
  <si>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</si>
  <si>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</si>
  <si>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</si>
  <si>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</si>
  <si>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</si>
  <si>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</si>
  <si>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</si>
  <si>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</si>
  <si>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</si>
  <si>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</si>
  <si>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</si>
  <si>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</si>
  <si>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</si>
  <si>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</si>
  <si>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</si>
  <si>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</si>
  <si>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</si>
  <si>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</si>
  <si>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</si>
  <si>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</si>
  <si>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</si>
  <si>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</si>
  <si>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</si>
  <si>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</si>
  <si>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</si>
  <si>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</si>
  <si>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</si>
  <si>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</si>
  <si>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</si>
  <si>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</si>
  <si>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</si>
  <si>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</si>
  <si>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</si>
  <si>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</si>
  <si>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</si>
  <si>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</si>
  <si>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</si>
  <si>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</si>
  <si>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</si>
  <si>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</si>
  <si>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</si>
  <si>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</si>
  <si>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</si>
  <si>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</si>
  <si>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</si>
  <si>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</si>
  <si>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</si>
  <si>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</si>
  <si>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</si>
  <si>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</si>
  <si>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</si>
  <si>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</si>
  <si>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</si>
  <si>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</si>
  <si>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</si>
  <si>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</si>
  <si>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</si>
  <si>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</si>
  <si>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</si>
  <si>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</si>
  <si>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</si>
  <si>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</si>
  <si>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</si>
  <si>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</si>
  <si>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</si>
  <si>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</si>
  <si>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</si>
  <si>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</si>
  <si>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</si>
  <si>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</si>
  <si>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</si>
  <si>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</si>
  <si>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</si>
  <si>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</si>
  <si>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</si>
  <si>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</si>
  <si>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</si>
  <si>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</si>
  <si>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</si>
  <si>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</si>
  <si>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</si>
  <si>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</si>
  <si>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</si>
  <si>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</si>
  <si>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</si>
  <si>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</si>
  <si>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</si>
  <si>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</si>
  <si>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</si>
  <si>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</si>
  <si>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</si>
  <si>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</si>
  <si>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</si>
  <si>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</si>
  <si>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</si>
  <si>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</si>
  <si>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</si>
  <si>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</si>
  <si>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</si>
  <si>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</si>
  <si>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</si>
  <si>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</si>
  <si>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</si>
  <si>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</si>
  <si>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</si>
  <si>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</si>
  <si>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</si>
  <si>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</si>
  <si>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</si>
  <si>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</si>
  <si>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</si>
  <si>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</si>
  <si>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</si>
  <si>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</si>
  <si>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</si>
  <si>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</si>
  <si>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</si>
  <si>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</si>
  <si>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</si>
  <si>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</si>
  <si>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</si>
  <si>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</si>
  <si>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</si>
  <si>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</si>
  <si>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</si>
  <si>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</si>
  <si>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</si>
  <si>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</si>
  <si>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</si>
  <si>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</si>
  <si>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</si>
  <si>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</si>
  <si>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</si>
  <si>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</si>
  <si>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</si>
  <si>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</si>
  <si>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</si>
  <si>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</si>
  <si>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</si>
  <si>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</si>
  <si>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</si>
  <si>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</si>
  <si>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</si>
  <si>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</si>
  <si>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</si>
  <si>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</si>
  <si>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</si>
  <si>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</si>
  <si>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</si>
  <si>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</si>
  <si>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</si>
  <si>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</si>
  <si>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</si>
  <si>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</si>
  <si>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</si>
  <si>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</si>
  <si>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</si>
  <si>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</si>
  <si>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</si>
  <si>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</si>
  <si>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</si>
  <si>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</si>
  <si>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</si>
  <si>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</si>
  <si>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</si>
  <si>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</si>
  <si>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</si>
  <si>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</si>
  <si>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</si>
  <si>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</si>
  <si>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</si>
  <si>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</si>
  <si>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</si>
  <si>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</si>
  <si>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</si>
  <si>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</si>
  <si>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</si>
  <si>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</si>
  <si>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</si>
  <si>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</si>
  <si>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</si>
  <si>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</si>
  <si>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</si>
  <si>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</si>
  <si>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</si>
  <si>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</si>
  <si>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</si>
  <si>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</si>
  <si>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</si>
  <si>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</si>
  <si>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</si>
  <si>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</si>
  <si>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</si>
  <si>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</si>
  <si>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</si>
  <si>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</si>
  <si>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</si>
  <si>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</si>
  <si>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</si>
  <si>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</si>
  <si>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</si>
  <si>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</si>
  <si>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</si>
  <si>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</si>
  <si>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</si>
  <si>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</si>
  <si>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</si>
  <si>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</si>
  <si>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</si>
  <si>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</si>
  <si>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</si>
  <si>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</si>
  <si>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</si>
  <si>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</si>
  <si>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</si>
  <si>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</si>
  <si>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</si>
  <si>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</si>
  <si>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</si>
  <si>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</si>
  <si>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</si>
  <si>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</si>
  <si>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</si>
  <si>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</si>
  <si>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</si>
  <si>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</si>
  <si>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</si>
  <si>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</si>
  <si>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</si>
  <si>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</si>
  <si>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</si>
  <si>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</si>
  <si>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</si>
  <si>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</si>
  <si>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</si>
  <si>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</si>
  <si>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</si>
  <si>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</si>
  <si>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</si>
  <si>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</si>
  <si>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</si>
  <si>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</si>
  <si>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</si>
  <si>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</si>
  <si>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</si>
  <si>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</si>
  <si>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</si>
  <si>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</si>
  <si>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</si>
  <si>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</si>
  <si>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</si>
  <si>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</si>
  <si>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</si>
  <si>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</si>
  <si>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</si>
  <si>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</si>
  <si>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</si>
  <si>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</si>
  <si>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</si>
  <si>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</si>
  <si>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</si>
  <si>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</si>
  <si>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</si>
  <si>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</si>
  <si>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</si>
  <si>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</si>
  <si>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</si>
  <si>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</si>
  <si>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</si>
  <si>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</si>
  <si>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</si>
  <si>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</si>
  <si>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</si>
  <si>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</si>
  <si>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</si>
  <si>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</si>
  <si>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</si>
  <si>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</si>
  <si>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</si>
  <si>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</si>
  <si>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</si>
  <si>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</si>
  <si>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</si>
  <si>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</si>
  <si>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</si>
  <si>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</si>
  <si>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</si>
  <si>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</si>
  <si>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</si>
  <si>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</si>
  <si>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</si>
  <si>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</si>
  <si>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</si>
  <si>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</si>
  <si>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</si>
  <si>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</si>
  <si>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</si>
  <si>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</si>
  <si>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</si>
  <si>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</si>
  <si>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</si>
  <si>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</si>
  <si>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</si>
  <si>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</si>
  <si>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</si>
  <si>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</si>
  <si>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</si>
  <si>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</si>
  <si>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</si>
  <si>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</si>
  <si>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</si>
  <si>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</si>
  <si>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</si>
  <si>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</si>
  <si>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</si>
  <si>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</si>
  <si>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</si>
  <si>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</si>
  <si>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</si>
  <si>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</si>
  <si>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</si>
  <si>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</si>
  <si>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</si>
  <si>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</si>
  <si>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</si>
  <si>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</si>
  <si>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</si>
  <si>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</si>
  <si>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</si>
  <si>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</si>
  <si>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</si>
  <si>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</si>
  <si>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</si>
  <si>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</si>
  <si>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</si>
  <si>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</si>
  <si>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</si>
  <si>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</si>
  <si>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</si>
  <si>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</si>
  <si>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</si>
  <si>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</si>
  <si>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</si>
  <si>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</si>
  <si>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</si>
  <si>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</si>
  <si>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</si>
  <si>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</si>
  <si>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</si>
  <si>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</si>
  <si>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</si>
  <si>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</si>
  <si>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</si>
  <si>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</si>
  <si>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</si>
  <si>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</si>
  <si>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</si>
  <si>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</si>
  <si>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</si>
  <si>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</si>
  <si>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</si>
  <si>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</si>
  <si>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</si>
  <si>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</si>
  <si>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</si>
  <si>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</si>
  <si>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</si>
  <si>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</si>
  <si>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</si>
  <si>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</si>
  <si>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</si>
  <si>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</si>
  <si>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</si>
  <si>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</si>
  <si>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</si>
  <si>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</si>
  <si>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</si>
  <si>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</si>
  <si>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</si>
  <si>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</si>
  <si>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</si>
  <si>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</si>
  <si>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</si>
  <si>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</si>
  <si>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</si>
  <si>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</si>
  <si>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</si>
  <si>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</si>
  <si>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</si>
  <si>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</si>
  <si>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</si>
  <si>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</si>
  <si>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</si>
  <si>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</si>
  <si>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</si>
  <si>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</si>
  <si>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</si>
  <si>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</si>
  <si>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</si>
  <si>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</si>
  <si>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</si>
  <si>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</si>
  <si>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</si>
  <si>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</si>
  <si>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</si>
  <si>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</si>
  <si>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</si>
  <si>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</si>
  <si>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</si>
  <si>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</si>
  <si>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</si>
  <si>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</si>
  <si>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</si>
  <si>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</si>
  <si>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</si>
  <si>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</si>
  <si>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</si>
  <si>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</si>
  <si>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</si>
  <si>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</si>
  <si>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</si>
  <si>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</si>
  <si>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</si>
  <si>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</si>
  <si>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</si>
  <si>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</si>
  <si>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</si>
  <si>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</si>
  <si>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</si>
  <si>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</si>
  <si>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</si>
  <si>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</si>
  <si>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</si>
  <si>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</si>
  <si>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</si>
  <si>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</si>
  <si>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</si>
  <si>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</si>
  <si>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</si>
  <si>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</si>
  <si>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</si>
  <si>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</si>
  <si>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</si>
  <si>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</si>
  <si>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</si>
  <si>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</si>
  <si>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</si>
  <si>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</si>
  <si>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</si>
  <si>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</si>
  <si>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</si>
  <si>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</si>
  <si>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</si>
  <si>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</si>
  <si>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</si>
  <si>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</si>
  <si>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</si>
  <si>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</si>
  <si>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</si>
  <si>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</si>
  <si>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</si>
  <si>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</si>
  <si>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</si>
  <si>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</si>
  <si>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</si>
  <si>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</si>
  <si>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</si>
  <si>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</si>
  <si>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</si>
  <si>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</si>
  <si>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</si>
  <si>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</si>
  <si>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</si>
  <si>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</si>
  <si>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</si>
  <si>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</si>
  <si>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</si>
  <si>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</si>
  <si>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</si>
  <si>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</si>
  <si>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</si>
  <si>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</si>
  <si>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</si>
  <si>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</si>
  <si>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</si>
  <si>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</si>
  <si>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</si>
  <si>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</si>
  <si>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</si>
  <si>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</si>
  <si>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</si>
  <si>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</si>
  <si>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</si>
  <si>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</si>
  <si>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</si>
  <si>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</si>
  <si>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</si>
  <si>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</si>
  <si>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</si>
  <si>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</si>
  <si>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</si>
  <si>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</si>
  <si>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</si>
  <si>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</si>
  <si>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</si>
  <si>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</si>
  <si>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</si>
  <si>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</si>
  <si>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</si>
  <si>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</si>
  <si>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</si>
  <si>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</si>
  <si>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</si>
  <si>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</si>
  <si>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</si>
  <si>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</si>
  <si>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</si>
  <si>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</si>
  <si>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</si>
  <si>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</si>
  <si>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</si>
  <si>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</si>
  <si>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</si>
  <si>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</si>
  <si>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</si>
  <si>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</si>
  <si>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</si>
  <si>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</si>
  <si>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</si>
  <si>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</si>
  <si>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</si>
  <si>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</si>
  <si>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</si>
  <si>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</si>
  <si>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</si>
  <si>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</si>
  <si>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</si>
  <si>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</si>
  <si>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</si>
  <si>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</si>
  <si>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</si>
  <si>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</si>
  <si>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</si>
  <si>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</si>
  <si>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</si>
  <si>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</si>
  <si>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</si>
  <si>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</si>
  <si>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</si>
  <si>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</si>
  <si>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</si>
  <si>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</si>
  <si>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</si>
  <si>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</si>
  <si>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</si>
  <si>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</si>
  <si>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</si>
  <si>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</si>
  <si>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</si>
  <si>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</si>
  <si>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</si>
  <si>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</si>
  <si>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</si>
  <si>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</si>
  <si>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</si>
  <si>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</si>
  <si>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</si>
  <si>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</si>
  <si>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</si>
  <si>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</si>
  <si>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</si>
  <si>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</si>
  <si>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</si>
  <si>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</si>
  <si>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</si>
  <si>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</si>
  <si>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</si>
  <si>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</si>
  <si>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</si>
  <si>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</si>
  <si>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</si>
  <si>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</si>
  <si>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</si>
  <si>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</si>
  <si>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</si>
  <si>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</si>
  <si>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</si>
  <si>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</si>
  <si>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</si>
  <si>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</si>
  <si>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</si>
  <si>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</si>
  <si>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</si>
  <si>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</si>
  <si>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</si>
  <si>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</si>
  <si>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</si>
  <si>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</si>
  <si>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</si>
  <si>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</si>
  <si>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</si>
  <si>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</si>
  <si>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</si>
  <si>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</si>
  <si>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</si>
  <si>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</si>
  <si>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</si>
  <si>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</si>
  <si>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</si>
  <si>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</si>
  <si>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</si>
  <si>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</si>
  <si>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</si>
  <si>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</si>
  <si>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</si>
  <si>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</si>
  <si>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</si>
  <si>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</si>
  <si>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</si>
  <si>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</si>
  <si>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</si>
  <si>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</si>
  <si>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</si>
  <si>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</si>
  <si>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</si>
  <si>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</si>
  <si>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</si>
  <si>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</si>
  <si>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</si>
  <si>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</si>
  <si>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</si>
  <si>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</si>
  <si>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</si>
  <si>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</si>
  <si>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</si>
  <si>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</si>
  <si>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</si>
  <si>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</si>
  <si>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</si>
  <si>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</si>
  <si>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</si>
  <si>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</si>
  <si>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</si>
  <si>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</si>
  <si>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</si>
  <si>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</si>
  <si>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</si>
  <si>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</si>
  <si>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</si>
  <si>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</si>
  <si>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</si>
  <si>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</si>
  <si>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</si>
  <si>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</si>
  <si>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</si>
  <si>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</si>
  <si>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</si>
  <si>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</si>
  <si>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</si>
  <si>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</si>
  <si>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</si>
  <si>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</si>
  <si>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</si>
  <si>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</si>
  <si>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</si>
  <si>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</si>
  <si>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</si>
  <si>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</si>
  <si>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</si>
  <si>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</si>
  <si>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</si>
  <si>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</si>
  <si>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</si>
  <si>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</si>
  <si>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</si>
  <si>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</si>
  <si>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</si>
  <si>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</si>
  <si>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</si>
  <si>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</si>
  <si>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</si>
  <si>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</si>
  <si>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</si>
  <si>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</si>
  <si>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</si>
  <si>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</si>
  <si>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</si>
  <si>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</si>
  <si>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</si>
  <si>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</si>
  <si>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</si>
  <si>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</si>
  <si>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</si>
  <si>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</si>
  <si>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</si>
  <si>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</si>
  <si>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</si>
  <si>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</si>
  <si>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</si>
  <si>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</si>
  <si>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</si>
  <si>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</si>
  <si>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</si>
  <si>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</si>
  <si>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</si>
  <si>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</si>
  <si>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</si>
  <si>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</si>
  <si>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</si>
  <si>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</si>
  <si>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</si>
  <si>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</si>
  <si>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</si>
  <si>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</si>
  <si>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</si>
  <si>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</si>
  <si>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</si>
  <si>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</si>
  <si>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</si>
  <si>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</si>
  <si>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</si>
  <si>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</si>
  <si>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</si>
  <si>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</si>
  <si>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</si>
  <si>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</si>
  <si>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</si>
  <si>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</si>
  <si>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</si>
  <si>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</si>
  <si>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</si>
  <si>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</si>
  <si>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</si>
  <si>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</si>
  <si>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</si>
  <si>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</si>
  <si>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</si>
  <si>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</si>
  <si>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</si>
  <si>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</si>
  <si>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</si>
  <si>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</si>
  <si>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</si>
  <si>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</si>
  <si>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</si>
  <si>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</si>
  <si>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</si>
  <si>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</si>
  <si>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</si>
  <si>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</si>
  <si>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</si>
  <si>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</si>
  <si>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</si>
  <si>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</si>
  <si>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</si>
  <si>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</si>
  <si>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</si>
  <si>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</si>
  <si>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</si>
  <si>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</si>
  <si>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</si>
  <si>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</si>
  <si>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</si>
  <si>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</si>
  <si>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</si>
  <si>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</si>
  <si>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</si>
  <si>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</si>
  <si>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</si>
  <si>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</si>
  <si>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</si>
  <si>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</si>
  <si>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</si>
  <si>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</si>
  <si>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</si>
  <si>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</si>
  <si>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</si>
  <si>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</si>
  <si>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</si>
  <si>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</si>
  <si>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</si>
  <si>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</si>
  <si>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</si>
  <si>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</si>
  <si>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</si>
  <si>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</si>
  <si>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</si>
  <si>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</si>
  <si>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</si>
  <si>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</si>
  <si>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</si>
  <si>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</si>
  <si>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</si>
  <si>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</si>
  <si>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</si>
  <si>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</si>
  <si>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</si>
  <si>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</si>
  <si>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</si>
  <si>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</si>
  <si>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</si>
  <si>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</si>
  <si>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</si>
  <si>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</si>
  <si>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</si>
  <si>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</si>
  <si>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</si>
  <si>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</si>
  <si>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</si>
  <si>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</si>
  <si>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</si>
  <si>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</si>
  <si>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</si>
  <si>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</si>
  <si>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</si>
  <si>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</si>
  <si>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</si>
  <si>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</si>
  <si>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</si>
  <si>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</si>
  <si>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</si>
  <si>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</si>
  <si>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</si>
  <si>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</si>
  <si>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</si>
  <si>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</si>
  <si>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</si>
  <si>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</si>
  <si>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</si>
  <si>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</si>
  <si>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</si>
  <si>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</si>
  <si>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</si>
  <si>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</si>
  <si>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</si>
  <si>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</si>
  <si>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</si>
  <si>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</si>
  <si>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</si>
  <si>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</si>
  <si>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</si>
  <si>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</si>
  <si>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</si>
  <si>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</si>
  <si>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</si>
  <si>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</si>
  <si>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</si>
  <si>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</si>
  <si>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</si>
  <si>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</si>
  <si>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</si>
  <si>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</si>
  <si>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</si>
  <si>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</si>
  <si>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</si>
  <si>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</si>
  <si>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</si>
  <si>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</si>
  <si>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</si>
  <si>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</si>
  <si>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</si>
  <si>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</si>
  <si>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</si>
  <si>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</si>
  <si>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</si>
  <si>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</si>
  <si>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</si>
  <si>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</si>
  <si>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</si>
  <si>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</si>
  <si>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</si>
  <si>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</si>
  <si>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</si>
  <si>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</si>
  <si>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</si>
  <si>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</si>
  <si>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</si>
  <si>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</si>
  <si>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</si>
  <si>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</si>
  <si>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</si>
  <si>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</si>
  <si>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</si>
  <si>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</si>
  <si>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</si>
  <si>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</si>
  <si>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</si>
  <si>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</si>
  <si>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</si>
  <si>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</si>
  <si>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</si>
  <si>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</si>
  <si>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</si>
  <si>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</si>
  <si>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</si>
  <si>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</si>
  <si>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</si>
  <si>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</si>
  <si>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</si>
  <si>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</si>
  <si>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</si>
  <si>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</si>
  <si>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</si>
  <si>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</si>
  <si>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</si>
  <si>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</si>
  <si>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</si>
  <si>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</si>
  <si>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</si>
  <si>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</si>
  <si>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</si>
  <si>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</si>
  <si>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</si>
  <si>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</si>
  <si>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</si>
  <si>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</si>
  <si>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</si>
  <si>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</si>
  <si>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</si>
  <si>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</si>
  <si>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</si>
  <si>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</si>
  <si>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</si>
  <si>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</si>
  <si>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</si>
  <si>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</si>
  <si>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</si>
  <si>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</si>
  <si>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</si>
  <si>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</si>
  <si>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</si>
  <si>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</si>
  <si>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</si>
  <si>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</si>
  <si>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</si>
  <si>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</si>
  <si>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</si>
  <si>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</si>
  <si>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</si>
  <si>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</si>
  <si>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</si>
  <si>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</si>
  <si>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</si>
  <si>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</si>
  <si>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</si>
  <si>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</si>
  <si>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</si>
  <si>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</si>
  <si>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</si>
  <si>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</si>
  <si>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</si>
  <si>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</si>
  <si>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</si>
  <si>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</si>
  <si>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</si>
  <si>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</si>
  <si>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</si>
  <si>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</si>
  <si>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</si>
  <si>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</si>
  <si>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</si>
  <si>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</si>
  <si>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</si>
  <si>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</si>
  <si>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</si>
  <si>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</si>
  <si>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</si>
  <si>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</si>
  <si>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</si>
  <si>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</si>
  <si>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</si>
  <si>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</si>
  <si>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</si>
  <si>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</si>
  <si>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</si>
  <si>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</si>
  <si>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</si>
  <si>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</si>
  <si>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</si>
  <si>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</si>
  <si>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</si>
  <si>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</si>
  <si>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</si>
  <si>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</si>
  <si>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</si>
  <si>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</si>
  <si>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</si>
  <si>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</si>
  <si>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</si>
  <si>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</si>
  <si>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</si>
  <si>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</si>
  <si>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</si>
  <si>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</si>
  <si>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</si>
  <si>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</si>
  <si>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</si>
  <si>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</si>
  <si>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</si>
  <si>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</si>
  <si>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</si>
  <si>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</si>
  <si>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</si>
  <si>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</si>
  <si>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</si>
  <si>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</si>
  <si>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</si>
  <si>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</si>
  <si>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</si>
  <si>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</si>
  <si>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</si>
  <si>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</si>
  <si>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</si>
  <si>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</si>
  <si>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</si>
  <si>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</si>
  <si>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</si>
  <si>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</si>
  <si>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</si>
  <si>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</si>
  <si>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</si>
  <si>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</si>
  <si>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</si>
  <si>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</si>
  <si>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</si>
  <si>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</si>
  <si>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</si>
  <si>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</si>
  <si>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</si>
  <si>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</si>
  <si>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</si>
  <si>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</si>
  <si>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</si>
  <si>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</si>
  <si>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</si>
  <si>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</si>
  <si>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</si>
  <si>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</si>
  <si>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</si>
  <si>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</si>
  <si>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</si>
  <si>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</si>
  <si>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</si>
  <si>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</si>
  <si>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</si>
  <si>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</si>
  <si>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</si>
  <si>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</si>
  <si>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</si>
  <si>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</si>
  <si>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</si>
  <si>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</si>
  <si>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</si>
  <si>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</si>
  <si>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</si>
  <si>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</si>
  <si>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</si>
  <si>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</si>
  <si>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</si>
  <si>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</si>
  <si>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</si>
  <si>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</si>
  <si>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</si>
  <si>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</si>
  <si>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</si>
  <si>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</si>
  <si>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</si>
  <si>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</si>
  <si>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</si>
  <si>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</si>
  <si>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</si>
  <si>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</si>
  <si>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</si>
  <si>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</si>
  <si>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</si>
  <si>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</si>
  <si>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</si>
  <si>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</si>
  <si>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</si>
  <si>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</si>
  <si>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</si>
  <si>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</si>
  <si>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</si>
  <si>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</si>
  <si>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</si>
  <si>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</si>
  <si>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</si>
  <si>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</si>
  <si>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</si>
  <si>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</si>
  <si>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</si>
  <si>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</si>
  <si>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</si>
  <si>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</si>
  <si>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</si>
  <si>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</si>
  <si>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</si>
  <si>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</si>
  <si>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</si>
  <si>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</si>
  <si>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</si>
  <si>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</si>
  <si>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</si>
  <si>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</si>
  <si>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</si>
  <si>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</si>
  <si>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</si>
  <si>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</si>
  <si>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</si>
  <si>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</si>
  <si>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</si>
  <si>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</si>
  <si>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</si>
  <si>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</si>
  <si>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</si>
  <si>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</si>
  <si>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</si>
  <si>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</si>
  <si>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</si>
  <si>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</si>
  <si>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</si>
  <si>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</si>
  <si>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</si>
  <si>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</si>
  <si>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</si>
  <si>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</si>
  <si>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</si>
  <si>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</si>
  <si>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</si>
  <si>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</si>
  <si>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</si>
  <si>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</si>
  <si>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</si>
  <si>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</si>
  <si>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</si>
  <si>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</si>
  <si>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</si>
  <si>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</si>
  <si>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</si>
  <si>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</si>
  <si>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</si>
  <si>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</si>
  <si>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</si>
  <si>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</si>
  <si>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</si>
  <si>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</si>
  <si>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</si>
  <si>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</si>
  <si>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</si>
  <si>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</si>
  <si>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</si>
  <si>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</si>
  <si>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</si>
  <si>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</si>
  <si>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</si>
  <si>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</si>
  <si>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</si>
  <si>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</si>
  <si>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</si>
  <si>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</si>
  <si>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</si>
  <si>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</si>
  <si>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</si>
  <si>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</si>
  <si>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</si>
  <si>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</si>
  <si>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</si>
  <si>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</si>
  <si>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</si>
  <si>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</si>
  <si>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</si>
  <si>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</si>
  <si>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</si>
  <si>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</si>
  <si>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</si>
  <si>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</si>
  <si>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</si>
  <si>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</si>
  <si>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</si>
  <si>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</si>
  <si>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</si>
  <si>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</si>
  <si>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</si>
  <si>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</si>
  <si>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</si>
  <si>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</si>
  <si>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</si>
  <si>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</si>
  <si>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</si>
  <si>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</si>
  <si>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</si>
  <si>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</si>
  <si>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</si>
  <si>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</si>
  <si>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</si>
  <si>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</si>
  <si>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</si>
  <si>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</si>
  <si>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</si>
  <si>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</si>
  <si>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</si>
  <si>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</si>
  <si>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</si>
  <si>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</si>
  <si>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</si>
  <si>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</si>
  <si>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</si>
  <si>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</si>
  <si>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</si>
  <si>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</si>
  <si>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</si>
  <si>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</si>
  <si>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</si>
  <si>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</si>
  <si>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</si>
  <si>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</si>
  <si>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</si>
  <si>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</si>
  <si>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</si>
  <si>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</si>
  <si>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</si>
  <si>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</si>
  <si>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</si>
  <si>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</si>
  <si>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</si>
  <si>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</si>
  <si>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</si>
  <si>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</si>
  <si>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</si>
  <si>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</si>
  <si>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</si>
  <si>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</si>
  <si>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</si>
  <si>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</si>
  <si>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</si>
  <si>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</si>
  <si>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</si>
  <si>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</si>
  <si>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</si>
  <si>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</si>
  <si>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</si>
  <si>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</si>
  <si>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</si>
  <si>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</si>
  <si>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</si>
  <si>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</si>
  <si>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</si>
  <si>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</si>
  <si>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</si>
  <si>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</si>
  <si>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</si>
  <si>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</si>
  <si>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</si>
  <si>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</si>
  <si>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</si>
  <si>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</si>
  <si>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</si>
  <si>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</si>
  <si>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</si>
  <si>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</si>
  <si>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</si>
  <si>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</si>
  <si>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</si>
  <si>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</si>
  <si>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</si>
  <si>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</si>
  <si>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</si>
  <si>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</si>
  <si>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</si>
  <si>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</si>
  <si>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</si>
  <si>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</si>
  <si>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</si>
  <si>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</si>
  <si>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</si>
  <si>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</si>
  <si>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</si>
  <si>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</si>
  <si>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</si>
  <si>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</si>
  <si>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</si>
  <si>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</si>
  <si>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</si>
  <si>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</si>
  <si>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</si>
  <si>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</si>
  <si>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</si>
  <si>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</si>
  <si>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</si>
  <si>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</si>
  <si>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</si>
  <si>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</si>
  <si>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</si>
  <si>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</si>
  <si>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</si>
  <si>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</si>
  <si>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</si>
  <si>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</si>
  <si>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</si>
  <si>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</si>
  <si>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</si>
  <si>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</si>
  <si>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</si>
  <si>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</si>
  <si>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</si>
  <si>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</si>
  <si>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</si>
  <si>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</si>
  <si>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</si>
  <si>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</si>
  <si>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</si>
  <si>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</si>
  <si>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</si>
  <si>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</si>
  <si>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</si>
  <si>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</si>
  <si>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</si>
  <si>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</si>
  <si>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</si>
  <si>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</si>
  <si>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</si>
  <si>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</si>
  <si>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</si>
  <si>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</si>
  <si>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</si>
  <si>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</si>
  <si>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</si>
  <si>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</si>
  <si>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</si>
  <si>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</si>
  <si>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</si>
  <si>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</si>
  <si>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</si>
  <si>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</si>
  <si>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</si>
  <si>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</si>
  <si>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</si>
  <si>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</si>
  <si>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</si>
  <si>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</si>
  <si>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</si>
  <si>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</si>
  <si>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</si>
  <si>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</si>
  <si>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</si>
  <si>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</si>
  <si>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</si>
  <si>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</si>
  <si>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</si>
  <si>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</si>
  <si>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</si>
  <si>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</si>
  <si>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</si>
  <si>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</si>
  <si>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</si>
  <si>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</si>
  <si>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</si>
  <si>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</si>
  <si>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</si>
  <si>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</si>
  <si>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</si>
  <si>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</si>
  <si>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</si>
  <si>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</si>
  <si>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</si>
  <si>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</si>
  <si>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</si>
  <si>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</si>
  <si>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</si>
  <si>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</si>
  <si>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</si>
  <si>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</si>
  <si>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</si>
  <si>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</si>
  <si>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</si>
  <si>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</si>
  <si>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</si>
  <si>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</si>
  <si>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</si>
  <si>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</si>
  <si>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</si>
  <si>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</si>
  <si>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</si>
  <si>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</si>
  <si>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</si>
  <si>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</si>
  <si>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</si>
  <si>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</si>
  <si>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</si>
  <si>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</si>
  <si>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</si>
  <si>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</si>
  <si>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</si>
  <si>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</si>
  <si>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</si>
  <si>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</si>
  <si>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</si>
  <si>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</si>
  <si>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</si>
  <si>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</si>
  <si>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</si>
  <si>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</si>
  <si>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</si>
  <si>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</si>
  <si>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</si>
  <si>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</si>
  <si>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</si>
  <si>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</si>
  <si>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</si>
  <si>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</si>
  <si>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</si>
  <si>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</si>
  <si>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</si>
  <si>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</si>
  <si>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</si>
  <si>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</si>
  <si>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</si>
  <si>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</si>
  <si>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</si>
  <si>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</si>
  <si>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</si>
  <si>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</si>
  <si>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</si>
  <si>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</si>
  <si>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</si>
  <si>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</si>
  <si>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</si>
  <si>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</si>
  <si>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</si>
  <si>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</si>
  <si>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</si>
  <si>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</si>
  <si>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</si>
  <si>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</si>
  <si>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</si>
  <si>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</si>
  <si>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</si>
  <si>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</si>
  <si>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</si>
  <si>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</si>
  <si>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</si>
  <si>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</si>
  <si>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</si>
  <si>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</si>
  <si>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</si>
  <si>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</si>
  <si>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</si>
  <si>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</si>
  <si>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</si>
  <si>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</si>
  <si>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</si>
  <si>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</si>
  <si>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</si>
  <si>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</si>
  <si>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</si>
  <si>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</si>
  <si>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</si>
  <si>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</si>
  <si>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</si>
  <si>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</si>
  <si>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</si>
  <si>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</si>
  <si>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</si>
  <si>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</si>
  <si>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</si>
  <si>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</si>
  <si>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</si>
  <si>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</si>
  <si>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</si>
  <si>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</si>
  <si>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</si>
  <si>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</si>
  <si>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</si>
  <si>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</si>
  <si>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</si>
  <si>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</si>
  <si>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</si>
  <si>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</si>
  <si>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</si>
  <si>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</si>
  <si>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</si>
  <si>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</si>
  <si>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</si>
  <si>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</si>
  <si>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</si>
  <si>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</si>
  <si>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</si>
  <si>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</si>
  <si>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</si>
  <si>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</si>
  <si>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</si>
  <si>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</si>
  <si>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</si>
  <si>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</si>
  <si>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</si>
  <si>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</si>
  <si>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</si>
  <si>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</si>
  <si>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</si>
  <si>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</si>
  <si>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</si>
  <si>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</si>
  <si>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</si>
  <si>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</si>
  <si>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</si>
  <si>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</si>
  <si>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</si>
  <si>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</si>
  <si>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</si>
  <si>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</si>
  <si>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</si>
  <si>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</si>
  <si>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</si>
  <si>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</si>
  <si>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</si>
  <si>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</si>
  <si>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</si>
  <si>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</si>
  <si>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</si>
  <si>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</si>
  <si>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</si>
  <si>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</si>
  <si>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</si>
  <si>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</si>
  <si>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</si>
  <si>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</si>
  <si>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</si>
  <si>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</si>
  <si>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</si>
  <si>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</si>
  <si>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</si>
  <si>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</si>
  <si>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</si>
  <si>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</si>
  <si>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</si>
  <si>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</si>
  <si>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</si>
  <si>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</si>
  <si>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</si>
  <si>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</si>
  <si>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</si>
  <si>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</si>
  <si>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</si>
  <si>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</si>
  <si>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</si>
  <si>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</si>
  <si>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</si>
  <si>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</si>
  <si>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</si>
  <si>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</si>
  <si>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</si>
  <si>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</si>
  <si>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</si>
  <si>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</si>
  <si>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</si>
  <si>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</si>
  <si>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</si>
  <si>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</si>
  <si>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</si>
  <si>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</si>
  <si>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</si>
  <si>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</si>
  <si>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</si>
  <si>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</si>
  <si>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</si>
  <si>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</si>
  <si>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</si>
  <si>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</si>
  <si>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</si>
  <si>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</si>
  <si>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</si>
  <si>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</si>
  <si>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</si>
  <si>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</si>
  <si>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</si>
  <si>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</si>
  <si>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</si>
  <si>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</si>
  <si>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</si>
  <si>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</si>
  <si>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</si>
  <si>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</si>
  <si>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</si>
  <si>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</si>
  <si>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</si>
  <si>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</si>
  <si>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</si>
  <si>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</si>
  <si>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</si>
  <si>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</si>
  <si>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</si>
  <si>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</si>
  <si>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</si>
  <si>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</si>
  <si>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</si>
  <si>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</si>
  <si>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</si>
  <si>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</si>
  <si>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</si>
  <si>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</si>
  <si>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</si>
  <si>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</si>
  <si>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</si>
  <si>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</si>
  <si>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</si>
  <si>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</si>
  <si>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</si>
  <si>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</si>
  <si>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</si>
  <si>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</si>
  <si>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</si>
  <si>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</si>
  <si>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</si>
  <si>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</si>
  <si>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</si>
  <si>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</si>
  <si>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</si>
  <si>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</si>
  <si>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</si>
  <si>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</si>
  <si>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</si>
  <si>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</si>
  <si>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</si>
  <si>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</si>
  <si>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</si>
  <si>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</si>
  <si>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</si>
  <si>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</si>
  <si>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</si>
  <si>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</si>
  <si>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</si>
  <si>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</si>
  <si>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</si>
  <si>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</si>
  <si>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</si>
  <si>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</si>
  <si>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</si>
  <si>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</si>
  <si>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</si>
  <si>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</si>
  <si>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</si>
  <si>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</si>
  <si>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</si>
  <si>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</si>
  <si>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</si>
  <si>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</si>
  <si>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</si>
  <si>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</si>
  <si>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</si>
  <si>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</si>
  <si>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</si>
  <si>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</si>
  <si>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</si>
  <si>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</si>
  <si>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</si>
  <si>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</si>
  <si>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</si>
  <si>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</si>
  <si>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</si>
  <si>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</si>
  <si>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</si>
  <si>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</si>
  <si>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</si>
  <si>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</si>
  <si>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</si>
  <si>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</si>
  <si>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</si>
  <si>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</si>
  <si>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</si>
  <si>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</si>
  <si>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</si>
  <si>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</si>
  <si>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</si>
  <si>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</si>
  <si>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</si>
  <si>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</si>
  <si>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</si>
  <si>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</si>
  <si>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</si>
  <si>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</si>
  <si>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</si>
  <si>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</si>
  <si>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</si>
  <si>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</si>
  <si>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</si>
  <si>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</si>
  <si>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</si>
  <si>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</si>
  <si>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</si>
  <si>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</si>
  <si>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</si>
  <si>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</si>
  <si>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</si>
  <si>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</si>
  <si>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</si>
  <si>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</si>
  <si>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</si>
  <si>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</si>
  <si>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</si>
  <si>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</si>
  <si>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</si>
  <si>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</si>
  <si>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</si>
  <si>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</si>
  <si>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</si>
  <si>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</si>
  <si>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</si>
  <si>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</si>
  <si>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</si>
  <si>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</si>
  <si>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</si>
  <si>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</si>
  <si>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</si>
  <si>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</si>
  <si>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</si>
  <si>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</si>
  <si>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</si>
  <si>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</si>
  <si>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</si>
  <si>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</si>
  <si>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</si>
  <si>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</si>
  <si>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</si>
  <si>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</si>
  <si>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</si>
  <si>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</si>
  <si>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</si>
  <si>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</si>
  <si>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</si>
  <si>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</si>
  <si>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</si>
  <si>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</si>
  <si>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</si>
  <si>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</si>
  <si>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</si>
  <si>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</si>
  <si>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</si>
  <si>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</si>
  <si>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</si>
  <si>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</si>
  <si>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</si>
  <si>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</si>
  <si>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</si>
  <si>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</si>
  <si>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</si>
  <si>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</si>
  <si>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</si>
  <si>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</si>
  <si>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</si>
  <si>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</si>
  <si>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</si>
  <si>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</si>
  <si>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</si>
  <si>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</si>
  <si>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</si>
  <si>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</si>
  <si>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</si>
  <si>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</si>
  <si>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</si>
  <si>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</si>
  <si>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</si>
  <si>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</si>
  <si>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</si>
  <si>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</si>
  <si>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</si>
  <si>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</si>
  <si>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</si>
  <si>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</si>
  <si>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</si>
  <si>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</si>
  <si>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</si>
  <si>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</si>
  <si>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</si>
  <si>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</si>
  <si>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</si>
  <si>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</si>
  <si>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</si>
  <si>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</si>
  <si>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</si>
  <si>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</si>
  <si>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</si>
  <si>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</si>
  <si>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</si>
  <si>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</si>
  <si>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</si>
  <si>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</si>
  <si>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</si>
  <si>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</si>
  <si>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</si>
  <si>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</si>
  <si>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</si>
  <si>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</si>
  <si>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</si>
  <si>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</si>
  <si>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</si>
  <si>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</si>
  <si>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</si>
  <si>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</si>
  <si>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</si>
  <si>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</si>
  <si>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</si>
  <si>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</si>
  <si>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</si>
  <si>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</si>
  <si>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</si>
  <si>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</si>
  <si>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</si>
  <si>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</si>
  <si>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</si>
  <si>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</si>
  <si>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</si>
  <si>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</si>
  <si>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</si>
  <si>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</si>
  <si>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</si>
  <si>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</si>
  <si>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</si>
  <si>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</si>
  <si>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</si>
  <si>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</si>
  <si>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</si>
  <si>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</si>
  <si>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</si>
  <si>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</si>
  <si>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</si>
  <si>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</si>
  <si>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</si>
  <si>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</si>
  <si>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</si>
  <si>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</si>
  <si>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</si>
  <si>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</si>
  <si>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</si>
  <si>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</si>
  <si>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</si>
  <si>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</si>
  <si>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</si>
  <si>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</si>
  <si>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</si>
  <si>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</si>
  <si>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</si>
  <si>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</si>
  <si>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</si>
  <si>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</si>
  <si>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</si>
  <si>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</si>
  <si>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</si>
  <si>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</si>
  <si>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</si>
  <si>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</si>
  <si>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</si>
  <si>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</si>
  <si>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</si>
  <si>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</si>
  <si>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</si>
  <si>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</si>
  <si>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</si>
  <si>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</si>
  <si>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</si>
  <si>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</si>
  <si>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</si>
  <si>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</si>
  <si>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</si>
  <si>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</si>
  <si>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</si>
  <si>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</si>
  <si>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</si>
  <si>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</si>
  <si>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</si>
  <si>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</si>
  <si>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</si>
  <si>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</si>
  <si>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</si>
  <si>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</si>
  <si>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</si>
  <si>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</si>
  <si>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</si>
  <si>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</si>
  <si>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</si>
  <si>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</si>
  <si>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</si>
  <si>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</si>
  <si>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</si>
  <si>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</si>
  <si>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</si>
  <si>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</si>
  <si>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</si>
  <si>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</si>
  <si>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</si>
  <si>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</si>
  <si>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</si>
  <si>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</si>
  <si>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</si>
  <si>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</si>
  <si>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</si>
  <si>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</si>
  <si>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</si>
  <si>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</si>
  <si>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</si>
  <si>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</si>
  <si>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</si>
  <si>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</si>
  <si>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</si>
  <si>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</si>
  <si>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</si>
  <si>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</si>
  <si>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</si>
  <si>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</si>
  <si>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</si>
  <si>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</si>
  <si>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</si>
  <si>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</si>
  <si>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</si>
  <si>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</si>
  <si>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</si>
  <si>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</si>
  <si>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</si>
  <si>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</si>
  <si>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</si>
  <si>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</si>
  <si>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</si>
  <si>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</si>
  <si>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</si>
  <si>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</si>
  <si>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</si>
  <si>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</si>
  <si>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</si>
  <si>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</si>
  <si>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</si>
  <si>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</si>
  <si>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</si>
  <si>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</si>
  <si>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</si>
  <si>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</si>
  <si>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</si>
  <si>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</si>
  <si>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</si>
  <si>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</si>
  <si>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</si>
  <si>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</si>
  <si>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</si>
  <si>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</si>
  <si>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</si>
  <si>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</si>
  <si>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</si>
  <si>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</si>
  <si>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</si>
  <si>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</si>
  <si>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</si>
  <si>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</si>
  <si>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</si>
  <si>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</si>
  <si>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</si>
  <si>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</si>
  <si>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</si>
  <si>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</si>
  <si>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</si>
  <si>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</si>
  <si>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</si>
  <si>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</si>
  <si>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</si>
  <si>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</si>
  <si>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</si>
  <si>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</si>
  <si>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</si>
  <si>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</si>
  <si>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</si>
  <si>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</si>
  <si>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</si>
  <si>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</si>
  <si>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</si>
  <si>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</si>
  <si>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</si>
  <si>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</si>
  <si>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</si>
  <si>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</si>
  <si>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</si>
  <si>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</si>
  <si>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</si>
  <si>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</si>
  <si>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</si>
  <si>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</si>
  <si>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</si>
  <si>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</si>
  <si>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</si>
  <si>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</si>
  <si>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</si>
  <si>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</si>
  <si>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</si>
  <si>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</si>
  <si>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</si>
  <si>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</si>
  <si>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</si>
  <si>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</si>
  <si>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</si>
  <si>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</si>
  <si>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</si>
  <si>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</si>
  <si>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</si>
  <si>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</si>
  <si>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</si>
  <si>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</si>
  <si>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</si>
  <si>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</si>
  <si>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</si>
  <si>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</si>
  <si>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</si>
  <si>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</si>
  <si>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</si>
  <si>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</si>
  <si>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</si>
  <si>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</si>
  <si>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</si>
  <si>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</si>
  <si>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</si>
  <si>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</si>
  <si>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</si>
  <si>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</si>
  <si>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</si>
  <si>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</si>
  <si>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</si>
  <si>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</si>
  <si>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</si>
  <si>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</si>
  <si>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</si>
  <si>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</si>
  <si>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</si>
  <si>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</si>
  <si>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</si>
  <si>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</si>
  <si>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</si>
  <si>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</si>
  <si>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</si>
  <si>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</si>
  <si>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</si>
  <si>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</si>
  <si>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</si>
  <si>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</si>
  <si>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</si>
  <si>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</si>
  <si>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</si>
  <si>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</si>
  <si>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</si>
  <si>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</si>
  <si>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</si>
  <si>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</si>
  <si>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</si>
  <si>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</si>
  <si>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</si>
  <si>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</si>
  <si>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</si>
  <si>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</si>
  <si>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</si>
  <si>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</si>
  <si>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</si>
  <si>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</si>
  <si>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</si>
  <si>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</si>
  <si>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</si>
  <si>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</si>
  <si>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</si>
  <si>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</si>
  <si>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</si>
  <si>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</si>
  <si>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</si>
  <si>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</si>
  <si>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</si>
  <si>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</si>
  <si>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</si>
  <si>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</si>
  <si>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</si>
  <si>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</si>
  <si>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</si>
  <si>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</si>
  <si>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</si>
  <si>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</si>
  <si>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</si>
  <si>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</si>
  <si>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</si>
  <si>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</si>
  <si>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</si>
  <si>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</si>
  <si>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</si>
  <si>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</si>
  <si>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</si>
  <si>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</si>
  <si>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</si>
  <si>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</si>
  <si>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</si>
  <si>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</si>
  <si>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</si>
  <si>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</si>
  <si>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</si>
  <si>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</si>
  <si>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</si>
  <si>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</si>
  <si>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</si>
  <si>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</si>
  <si>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</si>
  <si>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</si>
  <si>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</si>
  <si>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</si>
  <si>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</si>
  <si>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</si>
  <si>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</si>
  <si>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</si>
  <si>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</si>
  <si>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</si>
  <si>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</si>
  <si>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</si>
  <si>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</si>
  <si>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</si>
  <si>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</si>
  <si>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</si>
  <si>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</si>
  <si>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</si>
  <si>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</si>
  <si>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</si>
  <si>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</si>
  <si>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</si>
  <si>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</si>
  <si>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</si>
  <si>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</si>
  <si>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</si>
  <si>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</si>
  <si>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</si>
  <si>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</si>
  <si>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</si>
  <si>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</si>
  <si>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</si>
  <si>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</si>
  <si>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</si>
  <si>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</si>
  <si>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</si>
  <si>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</si>
  <si>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</si>
  <si>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</si>
  <si>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</si>
  <si>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</si>
  <si>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</si>
  <si>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</si>
  <si>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</si>
  <si>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</si>
  <si>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</si>
  <si>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</si>
  <si>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</si>
  <si>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</si>
  <si>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</si>
  <si>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</si>
  <si>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</si>
  <si>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</si>
  <si>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</si>
  <si>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</si>
  <si>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</si>
  <si>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</si>
  <si>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</si>
  <si>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</si>
  <si>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</si>
  <si>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</si>
  <si>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</si>
  <si>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</si>
  <si>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</si>
  <si>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</si>
  <si>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</si>
  <si>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</si>
  <si>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</si>
  <si>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</si>
  <si>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</si>
  <si>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</si>
  <si>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</si>
  <si>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</si>
  <si>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</si>
  <si>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</si>
  <si>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</si>
  <si>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</si>
  <si>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</si>
  <si>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</si>
  <si>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</si>
  <si>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</si>
  <si>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</si>
  <si>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</si>
  <si>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</si>
  <si>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</si>
  <si>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</si>
  <si>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</si>
  <si>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</si>
  <si>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</si>
  <si>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</si>
  <si>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</si>
  <si>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</si>
  <si>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</si>
  <si>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</si>
  <si>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</si>
  <si>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</si>
  <si>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</si>
  <si>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</si>
  <si>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</si>
  <si>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</si>
  <si>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</si>
  <si>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</si>
  <si>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</si>
  <si>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</si>
  <si>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</si>
  <si>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</si>
  <si>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</si>
  <si>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</si>
  <si>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</si>
  <si>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</si>
  <si>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</si>
  <si>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</si>
  <si>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</si>
  <si>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</si>
  <si>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</si>
  <si>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</si>
  <si>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</si>
  <si>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</si>
  <si>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</si>
  <si>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</si>
  <si>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</si>
  <si>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</si>
  <si>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</si>
  <si>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</si>
  <si>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</si>
  <si>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</si>
  <si>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</si>
  <si>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</si>
  <si>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</si>
  <si>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</si>
  <si>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</si>
  <si>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</si>
  <si>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</si>
  <si>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</si>
  <si>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</si>
  <si>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</si>
  <si>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</si>
  <si>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</si>
  <si>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</si>
  <si>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</si>
  <si>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</si>
  <si>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</si>
  <si>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</si>
  <si>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</si>
  <si>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</si>
  <si>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</si>
  <si>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</si>
  <si>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</si>
  <si>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</si>
  <si>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</si>
  <si>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</si>
  <si>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</si>
  <si>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</si>
  <si>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</si>
  <si>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</si>
  <si>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</si>
  <si>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</si>
  <si>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</si>
  <si>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</si>
  <si>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</si>
  <si>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</si>
  <si>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</si>
  <si>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</si>
  <si>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</si>
  <si>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</si>
  <si>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</si>
  <si>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</si>
  <si>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</si>
  <si>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</si>
  <si>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</si>
  <si>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</si>
  <si>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</si>
  <si>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</si>
  <si>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</si>
  <si>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</si>
  <si>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</si>
  <si>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</si>
  <si>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</si>
  <si>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</si>
  <si>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</si>
  <si>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</si>
  <si>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</si>
  <si>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</si>
  <si>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</si>
  <si>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</si>
  <si>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</si>
  <si>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</si>
  <si>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</si>
  <si>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</si>
  <si>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</si>
  <si>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</si>
  <si>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</si>
  <si>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</si>
  <si>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</si>
  <si>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</si>
  <si>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</si>
  <si>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</si>
  <si>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</si>
  <si>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</si>
  <si>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</si>
  <si>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</si>
  <si>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</si>
  <si>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</si>
  <si>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</si>
  <si>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</si>
  <si>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</si>
  <si>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</si>
  <si>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</si>
  <si>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</si>
  <si>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</si>
  <si>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</si>
  <si>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</si>
  <si>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</si>
  <si>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</si>
  <si>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</si>
  <si>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</si>
  <si>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</si>
  <si>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</si>
  <si>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</si>
  <si>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</si>
  <si>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</si>
  <si>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</si>
  <si>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</si>
  <si>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</si>
  <si>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</si>
  <si>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</si>
  <si>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</si>
  <si>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</si>
  <si>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</si>
  <si>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</si>
  <si>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</si>
  <si>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</si>
  <si>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</si>
  <si>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</si>
  <si>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</si>
  <si>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</si>
  <si>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</si>
  <si>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</si>
  <si>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</si>
  <si>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</si>
  <si>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</si>
  <si>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</si>
  <si>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</si>
  <si>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</si>
  <si>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</si>
  <si>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</si>
  <si>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</si>
  <si>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</si>
  <si>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</si>
  <si>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</si>
  <si>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</si>
  <si>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</si>
  <si>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</si>
  <si>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</si>
  <si>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</si>
  <si>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</si>
  <si>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</si>
  <si>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</si>
  <si>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</si>
  <si>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</si>
  <si>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</si>
  <si>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</si>
  <si>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</si>
  <si>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</si>
  <si>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</si>
  <si>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</si>
  <si>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</si>
  <si>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</si>
  <si>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</si>
  <si>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</si>
  <si>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</si>
  <si>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</si>
  <si>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</si>
  <si>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</si>
  <si>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</si>
  <si>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</si>
  <si>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</si>
  <si>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</si>
  <si>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</si>
  <si>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</si>
  <si>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</si>
  <si>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</si>
  <si>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</si>
  <si>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</si>
  <si>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</si>
  <si>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</si>
  <si>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</si>
  <si>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</si>
  <si>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</si>
  <si>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</si>
  <si>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</si>
  <si>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</si>
  <si>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</si>
  <si>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</si>
  <si>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</si>
  <si>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</si>
  <si>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</si>
  <si>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</si>
  <si>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</si>
  <si>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</si>
  <si>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</si>
  <si>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</si>
  <si>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</si>
  <si>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</si>
  <si>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</si>
  <si>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</si>
  <si>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</si>
  <si>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</si>
  <si>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</si>
  <si>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</si>
  <si>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</si>
  <si>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</si>
  <si>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</si>
  <si>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</si>
  <si>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</si>
  <si>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</si>
  <si>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</si>
  <si>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</si>
  <si>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</si>
  <si>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</si>
  <si>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</si>
  <si>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</si>
  <si>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</si>
  <si>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</si>
  <si>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</si>
  <si>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</si>
  <si>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</si>
  <si>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</si>
  <si>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</si>
  <si>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</si>
  <si>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</si>
  <si>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</si>
  <si>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</si>
  <si>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</si>
  <si>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</si>
  <si>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</si>
  <si>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</si>
  <si>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</si>
  <si>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</si>
  <si>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</si>
  <si>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</si>
  <si>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</si>
  <si>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</si>
  <si>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</si>
  <si>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</si>
  <si>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</si>
  <si>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</si>
  <si>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</si>
  <si>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</si>
  <si>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</si>
  <si>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</si>
  <si>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</si>
  <si>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</si>
  <si>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</si>
  <si>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</si>
  <si>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</si>
  <si>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</si>
  <si>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</si>
  <si>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</si>
  <si>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</si>
  <si>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</si>
  <si>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</si>
  <si>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</si>
  <si>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</si>
  <si>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</si>
  <si>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</si>
  <si>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</si>
  <si>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</si>
  <si>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</si>
  <si>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</si>
  <si>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</si>
  <si>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</si>
  <si>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</si>
  <si>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</si>
  <si>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</si>
  <si>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</si>
  <si>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</si>
  <si>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</si>
  <si>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</si>
  <si>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</si>
  <si>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</si>
  <si>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</si>
  <si>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</si>
  <si>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</si>
  <si>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</si>
  <si>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</si>
  <si>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</si>
  <si>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</si>
  <si>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</si>
  <si>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</si>
  <si>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</si>
  <si>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</si>
  <si>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</si>
  <si>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</si>
  <si>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</si>
  <si>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</si>
  <si>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</si>
  <si>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</si>
  <si>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</si>
  <si>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</si>
  <si>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</si>
  <si>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</si>
  <si>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</si>
  <si>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</si>
  <si>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</si>
  <si>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</si>
  <si>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</si>
  <si>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</si>
  <si>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</si>
  <si>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</si>
  <si>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</si>
  <si>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</si>
  <si>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</si>
  <si>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</si>
  <si>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</si>
  <si>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</si>
  <si>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</si>
  <si>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</si>
  <si>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</si>
  <si>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</si>
  <si>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</si>
  <si>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</si>
  <si>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</si>
  <si>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</si>
  <si>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</si>
  <si>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</si>
  <si>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</si>
  <si>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</si>
  <si>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</si>
  <si>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</si>
  <si>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</si>
  <si>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</si>
  <si>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</si>
  <si>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</si>
  <si>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</si>
  <si>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</si>
  <si>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</si>
  <si>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</si>
  <si>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</si>
  <si>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</si>
  <si>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</si>
  <si>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</si>
  <si>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</si>
  <si>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</si>
  <si>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</si>
  <si>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</si>
  <si>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</si>
  <si>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</si>
  <si>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</si>
  <si>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</si>
  <si>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</si>
  <si>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</si>
  <si>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</si>
  <si>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</si>
  <si>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</si>
  <si>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</si>
  <si>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</si>
  <si>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</si>
  <si>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</si>
  <si>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</si>
  <si>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</si>
  <si>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</si>
  <si>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</si>
  <si>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</si>
  <si>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</si>
  <si>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</si>
  <si>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</si>
  <si>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</si>
  <si>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</si>
  <si>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</si>
  <si>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</si>
  <si>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</si>
  <si>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</si>
  <si>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</si>
  <si>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</si>
  <si>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</si>
  <si>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</si>
  <si>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</si>
  <si>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</si>
  <si>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</si>
  <si>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</si>
  <si>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</si>
  <si>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</si>
  <si>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</si>
  <si>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</si>
  <si>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</si>
  <si>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</si>
  <si>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</si>
  <si>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</si>
  <si>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</si>
  <si>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</si>
  <si>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</si>
  <si>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</si>
  <si>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</si>
  <si>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</si>
  <si>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</si>
  <si>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</si>
  <si>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</si>
  <si>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</si>
  <si>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</si>
  <si>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</si>
  <si>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</si>
  <si>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</si>
  <si>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</si>
  <si>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</si>
  <si>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</si>
  <si>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</si>
  <si>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</si>
  <si>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</si>
  <si>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</si>
  <si>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</si>
  <si>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</si>
  <si>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</si>
  <si>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</si>
  <si>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</si>
  <si>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</si>
  <si>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</si>
  <si>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</si>
  <si>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</si>
  <si>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</si>
  <si>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</si>
  <si>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</si>
  <si>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</si>
  <si>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</si>
  <si>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</si>
  <si>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</si>
  <si>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</si>
  <si>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</si>
  <si>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</si>
  <si>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</si>
  <si>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</si>
  <si>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</si>
  <si>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</si>
  <si>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</si>
  <si>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</si>
  <si>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</si>
  <si>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</si>
  <si>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</si>
  <si>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</si>
  <si>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</si>
  <si>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</si>
  <si>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</si>
  <si>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</si>
  <si>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</si>
  <si>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</si>
  <si>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</si>
  <si>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</si>
  <si>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</si>
  <si>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</si>
  <si>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</si>
  <si>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</si>
  <si>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</si>
  <si>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</si>
  <si>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</si>
  <si>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</si>
  <si>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</si>
  <si>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</si>
  <si>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</si>
  <si>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</si>
  <si>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</si>
  <si>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</si>
  <si>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</si>
  <si>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</si>
  <si>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</si>
  <si>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</si>
  <si>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</si>
  <si>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</si>
  <si>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</si>
  <si>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</si>
  <si>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</si>
  <si>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</si>
  <si>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</si>
  <si>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</si>
  <si>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</si>
  <si>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</si>
  <si>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</si>
  <si>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</si>
  <si>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</si>
  <si>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</si>
  <si>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</si>
  <si>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</si>
  <si>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</si>
  <si>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</si>
  <si>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</si>
  <si>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</si>
  <si>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</si>
  <si>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</si>
  <si>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</si>
  <si>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</si>
  <si>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</si>
  <si>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</si>
  <si>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</si>
  <si>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</si>
  <si>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</si>
  <si>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</si>
  <si>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</si>
  <si>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</si>
  <si>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</si>
  <si>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</si>
  <si>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</si>
  <si>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</si>
  <si>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</si>
  <si>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</si>
  <si>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</si>
  <si>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</si>
  <si>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</si>
  <si>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</si>
  <si>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</si>
  <si>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</si>
  <si>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</si>
  <si>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</si>
  <si>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</si>
  <si>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</si>
  <si>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</si>
  <si>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</si>
  <si>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</si>
  <si>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</si>
  <si>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</si>
  <si>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</si>
  <si>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</si>
  <si>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</si>
  <si>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</si>
  <si>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</si>
  <si>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</si>
  <si>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</si>
  <si>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</si>
  <si>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</si>
  <si>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</si>
  <si>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</si>
  <si>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</si>
  <si>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</si>
  <si>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</si>
  <si>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</si>
  <si>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</si>
  <si>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</si>
  <si>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</si>
  <si>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</si>
  <si>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</si>
  <si>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</si>
  <si>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</si>
  <si>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</si>
  <si>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</si>
  <si>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</si>
  <si>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</si>
  <si>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</si>
  <si>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</si>
  <si>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</si>
  <si>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</si>
  <si>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</si>
  <si>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</si>
  <si>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</si>
  <si>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</si>
  <si>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</si>
  <si>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</si>
  <si>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</si>
  <si>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</si>
  <si>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</si>
  <si>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</si>
  <si>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</si>
  <si>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</si>
  <si>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</si>
  <si>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</si>
  <si>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</si>
  <si>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</si>
  <si>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</si>
  <si>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</si>
  <si>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</si>
  <si>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</si>
  <si>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</si>
  <si>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</si>
  <si>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</si>
  <si>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</si>
  <si>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</si>
  <si>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</si>
  <si>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</si>
  <si>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</si>
  <si>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</si>
  <si>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</si>
  <si>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</si>
  <si>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</si>
  <si>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</si>
  <si>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</si>
  <si>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</si>
  <si>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</si>
  <si>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</si>
  <si>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</si>
  <si>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</si>
  <si>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</si>
  <si>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</si>
  <si>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</si>
  <si>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</si>
  <si>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</si>
  <si>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</si>
  <si>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</si>
  <si>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</si>
  <si>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</si>
  <si>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</si>
  <si>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</si>
  <si>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</si>
  <si>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</si>
  <si>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</si>
  <si>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</si>
  <si>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</si>
  <si>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</si>
  <si>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</si>
  <si>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</si>
  <si>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</si>
  <si>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</si>
  <si>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</si>
  <si>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</si>
  <si>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</si>
  <si>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</si>
  <si>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</si>
  <si>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</si>
  <si>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</si>
  <si>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</si>
  <si>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</si>
  <si>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</si>
  <si>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</si>
  <si>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</si>
  <si>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</si>
  <si>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</si>
  <si>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</si>
  <si>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</si>
  <si>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</si>
  <si>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</si>
  <si>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</si>
  <si>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</si>
  <si>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</si>
  <si>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</si>
  <si>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</si>
  <si>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</si>
  <si>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</si>
  <si>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</si>
  <si>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</si>
  <si>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</si>
  <si>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</si>
  <si>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</si>
  <si>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</si>
  <si>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</si>
  <si>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</si>
  <si>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</si>
  <si>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</si>
  <si>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</si>
  <si>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</si>
  <si>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</si>
  <si>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</si>
  <si>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</si>
  <si>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</si>
  <si>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</si>
  <si>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</si>
  <si>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</si>
  <si>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</si>
  <si>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</si>
  <si>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</si>
  <si>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</si>
  <si>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</si>
  <si>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</si>
  <si>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</si>
  <si>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</si>
  <si>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</si>
  <si>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</si>
  <si>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</si>
  <si>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</si>
  <si>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</si>
  <si>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</si>
  <si>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</si>
  <si>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</si>
  <si>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</si>
  <si>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</si>
  <si>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</si>
  <si>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</si>
  <si>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</si>
  <si>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</si>
  <si>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</si>
  <si>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</si>
  <si>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</si>
  <si>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</si>
  <si>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</si>
  <si>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</si>
  <si>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</si>
  <si>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</si>
  <si>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</si>
  <si>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</si>
  <si>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</si>
  <si>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</si>
  <si>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</si>
  <si>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</si>
  <si>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</si>
  <si>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</si>
  <si>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</si>
  <si>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</si>
  <si>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</si>
  <si>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</si>
  <si>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</si>
  <si>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</si>
  <si>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</si>
  <si>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</si>
  <si>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</si>
  <si>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</si>
  <si>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</si>
  <si>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</si>
  <si>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</si>
  <si>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</si>
  <si>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</si>
  <si>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</si>
  <si>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</si>
  <si>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</si>
  <si>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</si>
  <si>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</si>
  <si>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</si>
  <si>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</si>
  <si>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</si>
  <si>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</si>
  <si>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</si>
  <si>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</si>
  <si>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</si>
  <si>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</si>
  <si>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</si>
  <si>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</si>
  <si>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</si>
  <si>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</si>
  <si>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</si>
  <si>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</si>
  <si>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</si>
  <si>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</si>
  <si>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</si>
  <si>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</si>
  <si>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</si>
  <si>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</si>
  <si>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</si>
  <si>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</si>
  <si>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</si>
  <si>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</si>
  <si>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</si>
  <si>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</si>
  <si>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</si>
  <si>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</si>
  <si>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</si>
  <si>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</si>
  <si>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</si>
  <si>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</si>
  <si>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</si>
  <si>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</si>
  <si>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</si>
  <si>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</si>
  <si>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</si>
  <si>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</si>
  <si>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</si>
  <si>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</si>
  <si>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</si>
  <si>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</si>
  <si>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</si>
  <si>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</si>
  <si>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</si>
  <si>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</si>
  <si>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</si>
  <si>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</si>
  <si>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</si>
  <si>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</si>
  <si>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</si>
  <si>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</si>
  <si>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</si>
  <si>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</si>
  <si>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</si>
  <si>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</si>
  <si>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</si>
  <si>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</si>
  <si>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</si>
  <si>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</si>
  <si>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</si>
  <si>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</si>
  <si>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</si>
  <si>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</si>
  <si>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</si>
  <si>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</si>
  <si>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</si>
  <si>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</si>
  <si>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</si>
  <si>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</si>
  <si>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</si>
  <si>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</si>
  <si>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</si>
  <si>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</si>
  <si>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</si>
  <si>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</si>
  <si>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</si>
  <si>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</si>
  <si>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</si>
  <si>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</si>
  <si>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</si>
  <si>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</si>
  <si>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</si>
  <si>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</si>
  <si>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</si>
  <si>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</si>
  <si>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</si>
  <si>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</si>
  <si>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</si>
  <si>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</si>
  <si>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</si>
  <si>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</si>
  <si>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</si>
  <si>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</si>
  <si>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</si>
  <si>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</si>
  <si>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</si>
  <si>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</si>
  <si>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</si>
  <si>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</si>
  <si>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</si>
  <si>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</si>
  <si>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</si>
  <si>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</si>
  <si>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</si>
  <si>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</si>
  <si>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</si>
  <si>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</si>
  <si>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</si>
  <si>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</si>
  <si>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</si>
  <si>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</si>
  <si>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</si>
  <si>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</si>
  <si>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</si>
  <si>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</si>
  <si>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</si>
  <si>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</si>
  <si>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</si>
  <si>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</si>
  <si>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</si>
  <si>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</si>
  <si>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</si>
  <si>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</si>
  <si>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</si>
  <si>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</si>
  <si>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</si>
  <si>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</si>
  <si>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</si>
  <si>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</si>
  <si>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</si>
  <si>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</si>
  <si>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</si>
  <si>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</si>
  <si>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</si>
  <si>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</si>
  <si>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</si>
  <si>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</si>
  <si>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</si>
  <si>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</si>
  <si>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</si>
  <si>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</si>
  <si>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</si>
  <si>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</si>
  <si>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</si>
  <si>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</si>
  <si>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</si>
  <si>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</si>
  <si>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</si>
  <si>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</si>
  <si>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</si>
  <si>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</si>
  <si>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</si>
  <si>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</si>
  <si>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</si>
  <si>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</si>
  <si>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</si>
  <si>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</si>
  <si>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</si>
  <si>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</si>
  <si>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</si>
  <si>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</si>
  <si>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</si>
  <si>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</si>
  <si>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</si>
  <si>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</si>
  <si>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</si>
  <si>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</si>
  <si>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</si>
  <si>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</si>
  <si>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</si>
  <si>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</si>
  <si>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</si>
  <si>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</si>
  <si>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</si>
  <si>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</si>
  <si>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</si>
  <si>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</si>
  <si>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</si>
  <si>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</si>
  <si>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</si>
  <si>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</si>
  <si>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</si>
  <si>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</si>
  <si>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</si>
  <si>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</si>
  <si>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</si>
  <si>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</si>
  <si>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</si>
  <si>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</si>
  <si>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</si>
  <si>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</si>
  <si>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</si>
  <si>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</si>
  <si>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</si>
  <si>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</si>
  <si>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</si>
  <si>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</si>
  <si>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</si>
  <si>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</si>
  <si>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</si>
  <si>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</si>
  <si>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</si>
  <si>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</si>
  <si>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</si>
  <si>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</si>
  <si>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</si>
  <si>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</si>
  <si>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</si>
  <si>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</si>
  <si>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</si>
  <si>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</si>
  <si>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</si>
  <si>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</si>
  <si>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</si>
  <si>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</si>
  <si>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</si>
  <si>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</si>
  <si>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</si>
  <si>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</si>
  <si>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</si>
  <si>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</si>
  <si>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</si>
  <si>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</si>
  <si>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</si>
  <si>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</si>
  <si>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</si>
  <si>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</si>
  <si>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</si>
  <si>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</si>
  <si>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</si>
  <si>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</si>
  <si>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</si>
  <si>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</si>
  <si>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</si>
  <si>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</si>
  <si>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</si>
  <si>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</si>
  <si>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</si>
  <si>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</si>
  <si>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</si>
  <si>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</si>
  <si>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</si>
  <si>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</si>
  <si>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</si>
  <si>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</si>
  <si>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</si>
  <si>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</si>
  <si>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</si>
  <si>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</si>
  <si>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</si>
  <si>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</si>
  <si>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</si>
  <si>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</si>
  <si>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</si>
  <si>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</si>
  <si>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</si>
  <si>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</si>
  <si>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</si>
  <si>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</si>
  <si>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</si>
  <si>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</si>
  <si>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</si>
  <si>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</si>
  <si>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</si>
  <si>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</si>
  <si>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</si>
  <si>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</si>
  <si>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</si>
  <si>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</si>
  <si>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</si>
  <si>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</si>
  <si>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</si>
  <si>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</si>
  <si>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</si>
  <si>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</si>
  <si>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</si>
  <si>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</si>
  <si>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</si>
  <si>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</si>
  <si>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</si>
  <si>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</si>
  <si>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</si>
  <si>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</si>
  <si>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</si>
  <si>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</si>
  <si>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</si>
  <si>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</si>
  <si>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</si>
  <si>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</si>
  <si>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</si>
  <si>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</si>
  <si>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</si>
  <si>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</si>
  <si>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</si>
  <si>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</si>
  <si>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</si>
  <si>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</si>
  <si>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</si>
  <si>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</si>
  <si>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</si>
  <si>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</si>
  <si>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</si>
  <si>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</si>
  <si>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</si>
  <si>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</si>
  <si>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</si>
  <si>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</si>
  <si>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</si>
  <si>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</si>
  <si>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</si>
  <si>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</si>
  <si>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</si>
  <si>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</si>
  <si>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</si>
  <si>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</si>
  <si>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</si>
  <si>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</si>
  <si>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</si>
  <si>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</si>
  <si>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</si>
  <si>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</si>
  <si>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</si>
  <si>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</si>
  <si>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</si>
  <si>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</si>
  <si>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</si>
  <si>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</si>
  <si>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</si>
  <si>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</si>
  <si>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</si>
  <si>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</si>
  <si>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</si>
  <si>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</si>
  <si>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</si>
  <si>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</si>
  <si>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</si>
  <si>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</si>
  <si>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</si>
  <si>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</si>
  <si>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</si>
  <si>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</si>
  <si>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</si>
  <si>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</si>
  <si>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</si>
  <si>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</si>
  <si>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</si>
  <si>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</si>
  <si>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</si>
  <si>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</si>
  <si>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</si>
  <si>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</si>
  <si>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</si>
  <si>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</si>
  <si>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</si>
  <si>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</si>
  <si>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</si>
  <si>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</si>
  <si>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</si>
  <si>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</si>
  <si>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</si>
  <si>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</si>
  <si>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</si>
  <si>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</si>
  <si>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</si>
  <si>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</si>
  <si>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</si>
  <si>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</si>
  <si>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</si>
  <si>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</si>
  <si>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</si>
  <si>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</si>
  <si>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</si>
  <si>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</si>
  <si>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</si>
  <si>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</si>
  <si>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</si>
  <si>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</si>
  <si>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</si>
  <si>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</si>
  <si>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</si>
  <si>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</si>
  <si>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</si>
  <si>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</si>
  <si>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</si>
  <si>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</si>
  <si>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</si>
  <si>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</si>
  <si>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</si>
  <si>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</si>
  <si>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</si>
  <si>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</si>
  <si>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</si>
  <si>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</si>
  <si>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</si>
  <si>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</si>
  <si>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</si>
  <si>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</si>
  <si>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</si>
  <si>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</si>
  <si>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</si>
  <si>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</si>
  <si>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</si>
  <si>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</si>
  <si>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</si>
  <si>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</si>
  <si>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</si>
  <si>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</si>
  <si>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</si>
  <si>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</si>
  <si>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</si>
  <si>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</si>
  <si>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</si>
  <si>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</si>
  <si>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</si>
  <si>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</si>
  <si>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</si>
  <si>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</si>
  <si>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</si>
  <si>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</si>
  <si>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</si>
  <si>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</si>
  <si>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</si>
  <si>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</si>
  <si>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</si>
  <si>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</si>
  <si>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</si>
  <si>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</si>
  <si>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</si>
  <si>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</si>
  <si>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</si>
  <si>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</si>
  <si>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</si>
  <si>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</si>
  <si>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</si>
  <si>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</si>
  <si>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</si>
  <si>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</si>
  <si>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</si>
  <si>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</si>
  <si>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</si>
  <si>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</si>
  <si>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</si>
  <si>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</si>
  <si>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</si>
  <si>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</si>
  <si>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</si>
  <si>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</si>
  <si>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</si>
  <si>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</si>
  <si>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</si>
  <si>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</si>
  <si>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</si>
  <si>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</si>
  <si>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</si>
  <si>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</si>
  <si>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</si>
  <si>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</si>
  <si>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</si>
  <si>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</si>
  <si>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</si>
  <si>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</si>
  <si>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</si>
  <si>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</si>
  <si>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</si>
  <si>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</si>
  <si>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</si>
  <si>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</si>
  <si>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</si>
  <si>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</si>
  <si>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</si>
  <si>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</si>
  <si>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</si>
  <si>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</si>
  <si>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</si>
  <si>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</si>
  <si>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</si>
  <si>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</si>
  <si>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</si>
  <si>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</si>
  <si>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</si>
  <si>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</si>
  <si>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</si>
  <si>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</si>
  <si>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</si>
  <si>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</si>
  <si>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</si>
  <si>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</si>
  <si>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</si>
  <si>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</si>
  <si>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</si>
  <si>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</si>
  <si>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</si>
  <si>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</si>
  <si>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</si>
  <si>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</si>
  <si>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</si>
  <si>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</si>
  <si>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</si>
  <si>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</si>
  <si>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</si>
  <si>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</si>
  <si>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</si>
  <si>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</si>
  <si>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</si>
  <si>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</si>
  <si>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</si>
  <si>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</si>
  <si>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</si>
  <si>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</si>
  <si>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</si>
  <si>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</si>
  <si>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</si>
  <si>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</si>
  <si>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</si>
  <si>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</si>
  <si>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</si>
  <si>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</si>
  <si>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</si>
  <si>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</si>
  <si>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</si>
  <si>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</si>
  <si>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</si>
  <si>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</si>
  <si>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</si>
  <si>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</si>
  <si>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</si>
  <si>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</si>
  <si>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</si>
  <si>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</si>
  <si>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</si>
  <si>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</si>
  <si>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</si>
  <si>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</si>
  <si>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</si>
  <si>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</si>
  <si>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</si>
  <si>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</si>
  <si>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</si>
  <si>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</si>
  <si>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</si>
  <si>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</si>
  <si>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</si>
  <si>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</si>
  <si>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</si>
  <si>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</si>
  <si>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</si>
  <si>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</si>
  <si>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</si>
  <si>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</si>
  <si>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</si>
  <si>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</si>
  <si>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</si>
  <si>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</si>
  <si>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</si>
  <si>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</si>
  <si>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</si>
  <si>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</si>
  <si>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</si>
  <si>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</si>
  <si>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</si>
  <si>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</si>
  <si>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</si>
  <si>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</si>
  <si>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</si>
  <si>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</si>
  <si>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</si>
  <si>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</si>
  <si>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</si>
  <si>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</si>
  <si>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</si>
  <si>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</si>
  <si>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</si>
  <si>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</si>
  <si>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</si>
  <si>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</si>
  <si>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</si>
  <si>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</si>
  <si>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</si>
  <si>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</si>
  <si>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</si>
  <si>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</si>
  <si>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</si>
  <si>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</si>
  <si>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</si>
  <si>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</si>
  <si>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</si>
  <si>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</si>
  <si>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</si>
  <si>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</si>
  <si>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</si>
  <si>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</si>
  <si>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</si>
  <si>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</si>
  <si>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</si>
  <si>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</si>
  <si>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</si>
  <si>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</si>
  <si>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</si>
  <si>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</si>
  <si>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</si>
  <si>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</si>
  <si>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</si>
  <si>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</si>
  <si>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</si>
  <si>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</si>
  <si>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</si>
  <si>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</si>
  <si>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</si>
  <si>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</si>
  <si>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</si>
  <si>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</si>
  <si>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</si>
  <si>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</si>
  <si>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</si>
  <si>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</si>
  <si>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</si>
  <si>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</si>
  <si>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</si>
  <si>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</si>
  <si>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</si>
  <si>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</si>
  <si>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</si>
  <si>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</si>
  <si>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</si>
  <si>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</si>
  <si>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</si>
  <si>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</si>
  <si>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</si>
  <si>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</si>
  <si>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</si>
  <si>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</si>
  <si>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</si>
  <si>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</si>
  <si>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</si>
  <si>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</si>
  <si>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</si>
  <si>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</si>
  <si>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</si>
  <si>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</si>
  <si>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</si>
  <si>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</si>
  <si>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</si>
  <si>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</si>
  <si>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</si>
  <si>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</si>
  <si>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</si>
  <si>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</si>
  <si>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</si>
  <si>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</si>
  <si>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</si>
  <si>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</si>
  <si>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</si>
  <si>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</si>
  <si>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</si>
  <si>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</si>
  <si>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</si>
  <si>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</si>
  <si>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</si>
  <si>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</si>
  <si>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</si>
  <si>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</si>
  <si>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</si>
  <si>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</si>
  <si>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</si>
  <si>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</si>
  <si>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</si>
  <si>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</si>
  <si>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</si>
  <si>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</si>
  <si>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</si>
  <si>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</si>
  <si>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</si>
  <si>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</si>
  <si>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</si>
  <si>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</si>
  <si>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</si>
  <si>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</si>
  <si>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</si>
  <si>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</si>
  <si>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</si>
  <si>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</si>
  <si>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</si>
  <si>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</si>
  <si>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</si>
  <si>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</si>
  <si>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</si>
  <si>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</si>
  <si>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</si>
  <si>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</si>
  <si>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</si>
  <si>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</si>
  <si>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</si>
  <si>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</si>
  <si>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</si>
  <si>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</si>
  <si>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</si>
  <si>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</si>
  <si>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</si>
  <si>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</si>
  <si>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</si>
  <si>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</si>
  <si>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</si>
  <si>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</si>
  <si>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</si>
  <si>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</si>
  <si>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</si>
  <si>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</si>
  <si>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</si>
  <si>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</si>
  <si>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</si>
  <si>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</si>
  <si>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</si>
  <si>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</si>
  <si>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</si>
  <si>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</si>
  <si>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</si>
  <si>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</si>
  <si>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</si>
  <si>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</si>
  <si>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</si>
  <si>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</si>
  <si>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</si>
  <si>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</si>
  <si>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</si>
  <si>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</si>
  <si>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</si>
  <si>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</si>
  <si>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</si>
  <si>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</si>
  <si>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</si>
  <si>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</si>
  <si>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</si>
  <si>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</si>
  <si>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</si>
  <si>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</si>
  <si>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</si>
  <si>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</si>
  <si>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</si>
  <si>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</si>
  <si>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</si>
  <si>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</si>
  <si>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</si>
  <si>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</si>
  <si>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</si>
  <si>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</si>
  <si>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</si>
  <si>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</si>
  <si>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</si>
  <si>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</si>
  <si>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</si>
  <si>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</si>
  <si>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</si>
  <si>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</si>
  <si>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</si>
  <si>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</si>
  <si>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</si>
  <si>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</si>
  <si>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</si>
  <si>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</si>
  <si>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</si>
  <si>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</si>
  <si>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</si>
  <si>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</si>
  <si>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</si>
  <si>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</si>
  <si>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</si>
  <si>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</si>
  <si>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</si>
  <si>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</si>
  <si>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</si>
  <si>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</si>
  <si>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</si>
  <si>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</si>
  <si>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</si>
  <si>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</si>
  <si>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</si>
  <si>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</si>
  <si>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</si>
  <si>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</si>
  <si>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</si>
  <si>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</si>
  <si>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</si>
  <si>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</si>
  <si>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</si>
  <si>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</si>
  <si>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</si>
  <si>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</si>
  <si>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</si>
  <si>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</si>
  <si>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</si>
  <si>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</si>
  <si>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</si>
  <si>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</si>
  <si>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</si>
  <si>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</si>
  <si>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</si>
  <si>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</si>
  <si>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</si>
  <si>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</si>
  <si>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</si>
  <si>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</si>
  <si>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</si>
  <si>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</si>
  <si>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</si>
  <si>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</si>
  <si>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</si>
  <si>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</si>
  <si>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</si>
  <si>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</si>
  <si>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</si>
  <si>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</si>
  <si>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</si>
  <si>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</si>
  <si>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</si>
  <si>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</si>
  <si>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</si>
  <si>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</si>
  <si>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</si>
  <si>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</si>
  <si>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</si>
  <si>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</si>
  <si>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</si>
  <si>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</si>
  <si>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</si>
  <si>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</si>
  <si>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</si>
  <si>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</si>
  <si>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</si>
  <si>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</si>
  <si>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</si>
  <si>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</si>
  <si>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</si>
  <si>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</si>
  <si>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</si>
  <si>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</si>
  <si>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</si>
  <si>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</si>
  <si>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</si>
  <si>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</si>
  <si>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</si>
  <si>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</si>
  <si>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</si>
  <si>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</si>
  <si>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</si>
  <si>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</si>
  <si>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</si>
  <si>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</si>
  <si>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</si>
  <si>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</si>
  <si>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</si>
  <si>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</si>
  <si>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</si>
  <si>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</si>
  <si>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</si>
  <si>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</si>
  <si>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</si>
  <si>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</si>
  <si>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</si>
  <si>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</si>
  <si>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</si>
  <si>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</si>
  <si>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</si>
  <si>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</si>
  <si>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</si>
  <si>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</si>
  <si>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</si>
  <si>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</si>
  <si>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</si>
  <si>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</si>
  <si>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</si>
  <si>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</si>
  <si>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</si>
  <si>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</si>
  <si>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</si>
  <si>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</si>
  <si>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</si>
  <si>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</si>
  <si>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</si>
  <si>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</si>
  <si>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</si>
  <si>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</si>
  <si>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</si>
  <si>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</si>
  <si>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</si>
  <si>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</si>
  <si>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</si>
  <si>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</si>
  <si>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</si>
  <si>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</si>
  <si>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</si>
  <si>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</si>
  <si>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</si>
  <si>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</si>
  <si>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</si>
  <si>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</si>
  <si>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</si>
  <si>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</si>
  <si>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</si>
  <si>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</si>
  <si>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</si>
  <si>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</si>
  <si>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</si>
  <si>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</si>
  <si>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</si>
  <si>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</si>
  <si>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</si>
  <si>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</si>
  <si>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</si>
  <si>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</si>
  <si>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</si>
  <si>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</si>
  <si>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</si>
  <si>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</si>
  <si>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</si>
  <si>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</si>
  <si>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</si>
  <si>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</si>
  <si>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</si>
  <si>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</si>
  <si>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</si>
  <si>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</si>
  <si>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</si>
  <si>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</si>
  <si>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</si>
  <si>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</si>
  <si>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</si>
  <si>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</si>
  <si>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</si>
  <si>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</si>
  <si>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</si>
  <si>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</si>
  <si>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</si>
  <si>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</si>
  <si>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</si>
  <si>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</si>
  <si>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</si>
  <si>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</si>
  <si>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</si>
  <si>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</si>
  <si>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</si>
  <si>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</si>
  <si>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</si>
  <si>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</si>
  <si>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</si>
  <si>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</si>
  <si>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</si>
  <si>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</si>
  <si>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</si>
  <si>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</si>
  <si>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</si>
  <si>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</si>
  <si>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</si>
  <si>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</si>
  <si>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</si>
  <si>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</si>
  <si>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</si>
  <si>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</si>
  <si>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</si>
  <si>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</si>
  <si>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</si>
  <si>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</si>
  <si>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</si>
  <si>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</si>
  <si>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</si>
  <si>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</si>
  <si>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</si>
  <si>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</si>
  <si>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</si>
  <si>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</si>
  <si>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</si>
  <si>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</si>
  <si>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</si>
  <si>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</si>
  <si>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</si>
  <si>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</si>
  <si>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</si>
  <si>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</si>
  <si>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</si>
  <si>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</si>
  <si>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</si>
  <si>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</si>
  <si>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</si>
  <si>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</si>
  <si>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</si>
  <si>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</si>
  <si>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</si>
  <si>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</si>
  <si>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</si>
  <si>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</si>
  <si>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</si>
  <si>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</si>
  <si>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</si>
  <si>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</si>
  <si>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</si>
  <si>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</si>
  <si>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</si>
  <si>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</si>
  <si>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</si>
  <si>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</si>
  <si>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</si>
  <si>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</si>
  <si>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</si>
  <si>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</si>
  <si>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</si>
  <si>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</si>
  <si>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</si>
  <si>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</si>
  <si>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</si>
  <si>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</si>
  <si>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</si>
  <si>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</si>
  <si>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</si>
  <si>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</si>
  <si>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</si>
  <si>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</si>
  <si>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</si>
  <si>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</si>
  <si>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</si>
  <si>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</si>
  <si>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</si>
  <si>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</si>
  <si>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</si>
  <si>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</si>
  <si>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</si>
  <si>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</si>
  <si>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</si>
  <si>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</si>
  <si>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</si>
  <si>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</si>
  <si>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</si>
  <si>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</si>
  <si>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</si>
  <si>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</si>
  <si>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</si>
  <si>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</si>
  <si>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</si>
  <si>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</si>
  <si>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</si>
  <si>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</si>
  <si>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</si>
  <si>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</si>
  <si>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</si>
  <si>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</si>
  <si>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</si>
  <si>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</si>
  <si>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</si>
  <si>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</si>
  <si>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</si>
  <si>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</si>
  <si>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</si>
  <si>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</si>
  <si>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</si>
  <si>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</si>
  <si>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</si>
  <si>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</si>
  <si>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</si>
  <si>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</si>
  <si>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</si>
  <si>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</si>
  <si>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</si>
  <si>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</si>
  <si>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</si>
  <si>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</si>
  <si>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</si>
  <si>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</si>
  <si>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</si>
  <si>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</si>
  <si>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</si>
  <si>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</si>
  <si>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</si>
  <si>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</si>
  <si>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</si>
  <si>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</si>
  <si>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</si>
  <si>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</si>
  <si>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</si>
  <si>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</si>
  <si>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</si>
  <si>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</si>
  <si>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</si>
  <si>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</si>
  <si>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</si>
  <si>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</si>
  <si>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</si>
  <si>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</si>
  <si>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</si>
  <si>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</si>
  <si>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</si>
  <si>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</si>
  <si>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</si>
  <si>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</si>
  <si>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</si>
  <si>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</si>
  <si>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</si>
  <si>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</si>
  <si>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</si>
  <si>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</si>
  <si>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</si>
  <si>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</si>
  <si>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</si>
  <si>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</si>
  <si>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</si>
  <si>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</si>
  <si>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</si>
  <si>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</si>
  <si>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</si>
  <si>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</si>
  <si>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</si>
  <si>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</si>
  <si>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</si>
  <si>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</si>
  <si>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</si>
  <si>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</si>
  <si>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</si>
  <si>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</si>
  <si>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</si>
  <si>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</si>
  <si>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</si>
  <si>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</si>
  <si>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</si>
  <si>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</si>
  <si>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</si>
  <si>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</si>
  <si>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</si>
  <si>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</si>
  <si>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</si>
  <si>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</si>
  <si>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</si>
  <si>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</si>
  <si>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</si>
  <si>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</si>
  <si>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</si>
  <si>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</si>
  <si>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</si>
  <si>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</si>
  <si>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</si>
  <si>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</si>
  <si>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</si>
  <si>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</si>
  <si>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</si>
  <si>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</si>
  <si>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</si>
  <si>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</si>
  <si>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</si>
  <si>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</si>
  <si>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</si>
  <si>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</si>
  <si>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</si>
  <si>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</si>
  <si>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</si>
  <si>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</si>
  <si>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</si>
  <si>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</si>
  <si>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</si>
  <si>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</si>
  <si>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</si>
  <si>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</si>
  <si>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</si>
  <si>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</si>
  <si>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</si>
  <si>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</si>
  <si>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</si>
  <si>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</si>
  <si>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</si>
  <si>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</si>
  <si>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</si>
  <si>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</si>
  <si>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</si>
  <si>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</si>
  <si>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</si>
  <si>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</si>
  <si>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</si>
  <si>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</si>
  <si>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</si>
  <si>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</si>
  <si>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</si>
  <si>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</si>
  <si>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</si>
  <si>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</si>
  <si>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</si>
  <si>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</si>
  <si>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</si>
  <si>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</si>
  <si>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</si>
  <si>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</si>
  <si>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</si>
  <si>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</si>
  <si>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</si>
  <si>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</si>
  <si>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</si>
  <si>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</si>
  <si>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</si>
  <si>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</si>
  <si>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</si>
  <si>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</si>
  <si>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</si>
  <si>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</si>
  <si>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</si>
  <si>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</si>
  <si>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</si>
  <si>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</si>
  <si>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</si>
  <si>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</si>
  <si>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</si>
  <si>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</si>
  <si>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</si>
  <si>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</si>
  <si>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</si>
  <si>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</si>
  <si>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</si>
  <si>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</si>
  <si>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</si>
  <si>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</si>
  <si>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</si>
  <si>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</si>
  <si>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</si>
  <si>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</si>
  <si>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</si>
  <si>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</si>
  <si>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</si>
  <si>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</si>
  <si>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</si>
  <si>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</si>
  <si>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</si>
  <si>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</si>
  <si>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</si>
  <si>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</si>
  <si>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</si>
  <si>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</si>
  <si>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</si>
  <si>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</si>
  <si>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</si>
  <si>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</si>
  <si>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</si>
  <si>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</si>
  <si>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</si>
  <si>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</si>
  <si>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</si>
  <si>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</si>
  <si>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</si>
  <si>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</si>
  <si>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</si>
  <si>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</si>
  <si>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</si>
  <si>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</si>
  <si>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</si>
  <si>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</si>
  <si>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</si>
  <si>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</si>
  <si>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</si>
  <si>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</si>
  <si>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</si>
  <si>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</si>
  <si>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</si>
  <si>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</si>
  <si>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</si>
  <si>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</si>
  <si>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</si>
  <si>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</si>
  <si>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</si>
  <si>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</si>
  <si>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</si>
  <si>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</si>
  <si>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</si>
  <si>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</si>
  <si>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</si>
  <si>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</si>
  <si>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</si>
  <si>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</si>
  <si>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</si>
  <si>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</si>
  <si>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</si>
  <si>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</si>
  <si>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</si>
  <si>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</si>
  <si>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</si>
  <si>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</si>
  <si>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</si>
  <si>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</si>
  <si>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</si>
  <si>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</si>
  <si>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</si>
  <si>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</si>
  <si>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</si>
  <si>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</si>
  <si>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</si>
  <si>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</si>
  <si>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</si>
  <si>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</si>
  <si>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</si>
  <si>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</si>
  <si>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</si>
  <si>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</si>
  <si>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</si>
  <si>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</si>
  <si>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</si>
  <si>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</si>
  <si>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</si>
  <si>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</si>
  <si>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</si>
  <si>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</si>
  <si>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</si>
  <si>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</si>
  <si>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</si>
  <si>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</si>
  <si>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</si>
  <si>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</si>
  <si>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</si>
  <si>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</si>
  <si>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</si>
  <si>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</si>
  <si>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</si>
  <si>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</si>
  <si>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</si>
  <si>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</si>
  <si>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</si>
  <si>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</si>
  <si>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</si>
  <si>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</si>
  <si>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</si>
  <si>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</si>
  <si>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</si>
  <si>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</si>
  <si>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</si>
  <si>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</si>
  <si>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</si>
  <si>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</si>
  <si>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</si>
  <si>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</si>
  <si>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</si>
  <si>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</si>
  <si>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</si>
  <si>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</si>
  <si>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</si>
  <si>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</si>
  <si>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</si>
  <si>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</si>
  <si>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</si>
  <si>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</si>
  <si>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</si>
  <si>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</si>
  <si>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</si>
  <si>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</si>
  <si>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</si>
  <si>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</si>
  <si>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</si>
  <si>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</si>
  <si>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</si>
  <si>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</si>
  <si>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</si>
  <si>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</si>
  <si>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</si>
  <si>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</si>
  <si>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</si>
  <si>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</si>
  <si>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</si>
  <si>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</si>
  <si>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</si>
  <si>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</si>
  <si>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</si>
  <si>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</si>
  <si>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</si>
  <si>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</si>
  <si>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</si>
  <si>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</si>
  <si>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</si>
  <si>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</si>
  <si>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</si>
  <si>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</si>
  <si>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</si>
  <si>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</si>
  <si>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</si>
  <si>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</si>
  <si>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</si>
  <si>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</si>
  <si>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</si>
  <si>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</si>
  <si>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</si>
  <si>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</si>
  <si>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</si>
  <si>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</si>
  <si>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</si>
  <si>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</si>
  <si>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</si>
  <si>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</si>
  <si>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</si>
  <si>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</si>
  <si>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</si>
  <si>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</si>
  <si>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</si>
  <si>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</si>
  <si>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</si>
  <si>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</si>
  <si>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</si>
  <si>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</si>
  <si>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</si>
  <si>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</si>
  <si>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</si>
  <si>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</si>
  <si>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</si>
  <si>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</si>
  <si>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</si>
  <si>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</si>
  <si>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</si>
  <si>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</si>
  <si>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</si>
  <si>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</si>
  <si>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</si>
  <si>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</si>
  <si>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</si>
  <si>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</si>
  <si>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</si>
  <si>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</si>
  <si>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</si>
  <si>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</si>
  <si>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</si>
  <si>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</si>
  <si>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</si>
  <si>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</si>
  <si>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</si>
  <si>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</si>
  <si>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</si>
  <si>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</si>
  <si>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</si>
  <si>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</si>
  <si>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</si>
  <si>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</si>
  <si>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</si>
  <si>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</si>
  <si>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</si>
  <si>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</si>
  <si>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</si>
  <si>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</si>
  <si>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</si>
  <si>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</si>
  <si>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</si>
  <si>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</si>
  <si>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</si>
  <si>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</si>
  <si>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</si>
  <si>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</si>
  <si>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</si>
  <si>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</si>
  <si>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</si>
  <si>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</si>
  <si>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</si>
  <si>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</si>
  <si>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</si>
  <si>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</si>
  <si>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</si>
  <si>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</si>
  <si>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</si>
  <si>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</si>
  <si>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</si>
  <si>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</si>
  <si>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</si>
  <si>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</si>
  <si>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</si>
  <si>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</si>
  <si>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</si>
  <si>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</si>
  <si>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</si>
  <si>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</si>
  <si>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</si>
  <si>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</si>
  <si>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</si>
  <si>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</si>
  <si>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</si>
  <si>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</si>
  <si>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</si>
  <si>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</si>
  <si>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</si>
  <si>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</si>
  <si>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</si>
  <si>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</si>
  <si>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</si>
  <si>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</si>
  <si>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</si>
  <si>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</si>
  <si>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</si>
  <si>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</si>
  <si>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</si>
  <si>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</si>
  <si>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</si>
  <si>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</si>
  <si>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</si>
  <si>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</si>
  <si>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</si>
  <si>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</si>
  <si>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</si>
  <si>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</si>
  <si>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</si>
  <si>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</si>
  <si>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</si>
  <si>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</si>
  <si>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</si>
  <si>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</si>
  <si>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</si>
  <si>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</si>
  <si>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</si>
  <si>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</si>
  <si>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</si>
  <si>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</si>
  <si>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</si>
  <si>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</si>
  <si>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</si>
  <si>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</si>
  <si>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</si>
  <si>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</si>
  <si>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</si>
  <si>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</si>
  <si>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</si>
  <si>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</si>
  <si>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</si>
  <si>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</si>
  <si>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</si>
  <si>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</si>
  <si>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</si>
  <si>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</si>
  <si>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</si>
  <si>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</si>
  <si>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</si>
  <si>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</si>
  <si>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</si>
  <si>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</si>
  <si>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</si>
  <si>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</si>
  <si>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</si>
  <si>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</si>
  <si>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</si>
  <si>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</si>
  <si>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</si>
  <si>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</si>
  <si>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</si>
  <si>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</si>
  <si>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</si>
  <si>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</si>
  <si>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</si>
  <si>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</si>
  <si>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</si>
  <si>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</si>
  <si>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</si>
  <si>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</si>
  <si>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</si>
  <si>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</si>
  <si>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</si>
  <si>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</si>
  <si>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</si>
  <si>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</si>
  <si>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</si>
  <si>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</si>
  <si>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</si>
  <si>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</si>
  <si>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</si>
  <si>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</si>
  <si>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</si>
  <si>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</si>
  <si>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</si>
  <si>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</si>
  <si>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</si>
  <si>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</si>
  <si>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</si>
  <si>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</si>
  <si>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</si>
  <si>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</si>
  <si>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</si>
  <si>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</si>
  <si>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</si>
  <si>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</si>
  <si>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</si>
  <si>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</si>
  <si>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</si>
  <si>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</si>
  <si>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</si>
  <si>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</si>
  <si>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</si>
  <si>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</si>
  <si>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</si>
  <si>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</si>
  <si>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</si>
  <si>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</si>
  <si>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</si>
  <si>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</si>
  <si>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</si>
  <si>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</si>
  <si>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</si>
  <si>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</si>
  <si>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</si>
  <si>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</si>
  <si>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</si>
  <si>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</si>
  <si>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</si>
  <si>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</si>
  <si>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</si>
  <si>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</si>
  <si>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</si>
  <si>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</si>
  <si>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</si>
  <si>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</si>
  <si>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</si>
  <si>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</si>
  <si>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</si>
  <si>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</si>
  <si>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</si>
  <si>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</si>
  <si>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</si>
  <si>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</si>
  <si>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</si>
  <si>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</si>
  <si>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</si>
  <si>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</si>
  <si>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</si>
  <si>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</si>
  <si>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</si>
  <si>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</si>
  <si>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</si>
  <si>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</si>
  <si>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</si>
  <si>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</si>
  <si>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</si>
  <si>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</si>
  <si>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</si>
  <si>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</si>
  <si>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</si>
  <si>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</si>
  <si>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</si>
  <si>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</si>
  <si>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</si>
  <si>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</si>
  <si>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</si>
  <si>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</si>
  <si>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</si>
  <si>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</si>
  <si>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</si>
  <si>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</si>
  <si>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</si>
  <si>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</si>
  <si>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</si>
  <si>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</si>
  <si>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</si>
  <si>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</si>
  <si>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</si>
  <si>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</si>
  <si>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</si>
  <si>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</si>
  <si>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</si>
  <si>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</si>
  <si>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</si>
  <si>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</si>
  <si>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</si>
  <si>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</si>
  <si>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</si>
  <si>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</si>
  <si>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</si>
  <si>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</si>
  <si>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</si>
  <si>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</si>
  <si>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</si>
  <si>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</si>
  <si>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</si>
  <si>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</si>
  <si>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</si>
  <si>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</si>
  <si>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</si>
  <si>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</si>
  <si>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</si>
  <si>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</si>
  <si>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</si>
  <si>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</si>
  <si>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</si>
  <si>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</si>
  <si>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</si>
  <si>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</si>
  <si>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</si>
  <si>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</si>
  <si>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</si>
  <si>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</si>
  <si>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</si>
  <si>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</si>
  <si>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</si>
  <si>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</si>
  <si>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</si>
  <si>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</si>
  <si>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</si>
  <si>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</si>
  <si>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</si>
  <si>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</si>
  <si>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</si>
  <si>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</si>
  <si>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</si>
  <si>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</si>
  <si>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</si>
  <si>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</si>
  <si>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</si>
  <si>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</si>
  <si>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</si>
  <si>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</si>
  <si>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</si>
  <si>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</si>
  <si>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</si>
  <si>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</si>
  <si>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</si>
  <si>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</si>
  <si>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</si>
  <si>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</si>
  <si>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</si>
  <si>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</si>
  <si>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</si>
  <si>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</si>
  <si>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</si>
  <si>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</si>
  <si>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</si>
  <si>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</si>
  <si>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</si>
  <si>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</si>
  <si>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</si>
  <si>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</si>
  <si>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</si>
  <si>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</si>
  <si>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</si>
  <si>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</si>
  <si>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</si>
  <si>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</si>
  <si>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</si>
  <si>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</si>
  <si>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</si>
  <si>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</si>
  <si>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</si>
  <si>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</si>
  <si>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</si>
  <si>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</si>
  <si>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</si>
  <si>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</si>
  <si>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</si>
  <si>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</si>
  <si>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</si>
  <si>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</si>
  <si>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</si>
  <si>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</si>
  <si>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</si>
  <si>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</si>
  <si>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</si>
  <si>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</si>
  <si>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</si>
  <si>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</si>
  <si>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</si>
  <si>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</si>
  <si>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</si>
  <si>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</si>
  <si>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</si>
  <si>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</si>
  <si>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</si>
  <si>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</si>
  <si>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</si>
  <si>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</si>
  <si>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</si>
  <si>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</si>
  <si>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</si>
  <si>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</si>
  <si>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</si>
  <si>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</si>
  <si>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</si>
  <si>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</si>
  <si>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</si>
  <si>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</si>
  <si>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</si>
  <si>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</si>
  <si>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</si>
  <si>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</si>
  <si>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</si>
  <si>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</si>
  <si>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</si>
  <si>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</si>
  <si>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</si>
  <si>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</si>
  <si>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</si>
  <si>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</si>
  <si>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</si>
  <si>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</si>
  <si>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</si>
  <si>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</si>
  <si>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</si>
  <si>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</si>
  <si>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</si>
  <si>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</si>
  <si>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</si>
  <si>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</si>
  <si>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</si>
  <si>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</si>
  <si>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</si>
  <si>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</si>
  <si>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</si>
  <si>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</si>
  <si>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</si>
  <si>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</si>
  <si>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</si>
  <si>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</si>
  <si>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</si>
  <si>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</si>
  <si>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</si>
  <si>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</si>
  <si>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</si>
  <si>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</si>
  <si>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</si>
  <si>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</si>
  <si>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</si>
  <si>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</si>
  <si>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</si>
  <si>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</si>
  <si>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</si>
  <si>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</si>
  <si>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</si>
  <si>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</si>
  <si>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</si>
  <si>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</si>
  <si>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</si>
  <si>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</si>
  <si>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</si>
  <si>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</si>
  <si>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</si>
  <si>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</si>
  <si>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</si>
  <si>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</si>
  <si>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</si>
  <si>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</si>
  <si>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</si>
  <si>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</si>
  <si>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</si>
  <si>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</si>
  <si>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</si>
  <si>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</si>
  <si>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</si>
  <si>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</si>
  <si>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</si>
  <si>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</si>
  <si>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</si>
  <si>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</si>
  <si>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</si>
  <si>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</si>
  <si>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</si>
  <si>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</si>
  <si>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</si>
  <si>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</si>
  <si>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</si>
  <si>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</si>
  <si>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</si>
  <si>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</si>
  <si>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</si>
  <si>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</si>
  <si>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</si>
  <si>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</si>
  <si>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</si>
  <si>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</si>
  <si>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</si>
  <si>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</si>
  <si>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</si>
  <si>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</si>
  <si>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</si>
  <si>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</si>
  <si>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</si>
  <si>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</si>
  <si>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</si>
  <si>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</si>
  <si>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</si>
  <si>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</si>
  <si>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</si>
  <si>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</si>
  <si>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</si>
  <si>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</si>
  <si>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</si>
  <si>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</si>
  <si>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</si>
  <si>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</si>
  <si>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</si>
  <si>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</si>
  <si>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</si>
  <si>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</si>
  <si>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</si>
  <si>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</si>
  <si>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</si>
  <si>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</si>
  <si>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</si>
  <si>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</si>
  <si>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</si>
  <si>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</si>
  <si>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</si>
  <si>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</si>
  <si>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</si>
  <si>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</si>
  <si>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</si>
  <si>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</si>
  <si>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</si>
  <si>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</si>
  <si>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</si>
  <si>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</si>
  <si>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</si>
  <si>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</si>
  <si>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</si>
  <si>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</si>
  <si>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</si>
  <si>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</si>
  <si>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</si>
  <si>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</si>
  <si>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</si>
  <si>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</si>
  <si>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</si>
  <si>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</si>
  <si>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</si>
  <si>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</si>
  <si>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</si>
  <si>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</si>
  <si>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</si>
  <si>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</si>
  <si>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</si>
  <si>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</si>
  <si>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</si>
  <si>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</si>
  <si>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</si>
  <si>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</si>
  <si>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</si>
  <si>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</si>
  <si>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</si>
  <si>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</si>
  <si>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</si>
  <si>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</si>
  <si>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</si>
  <si>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</si>
  <si>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</si>
  <si>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</si>
  <si>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</si>
  <si>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</si>
  <si>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</si>
  <si>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</si>
  <si>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</si>
  <si>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</si>
  <si>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</si>
  <si>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</si>
  <si>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</si>
  <si>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</si>
  <si>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</si>
  <si>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</si>
  <si>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</si>
  <si>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</si>
  <si>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</si>
  <si>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</si>
  <si>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</si>
  <si>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</si>
  <si>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</si>
  <si>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</si>
  <si>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</si>
  <si>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</si>
  <si>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</si>
  <si>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</si>
  <si>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</si>
  <si>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</si>
  <si>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</si>
  <si>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</si>
  <si>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</si>
  <si>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</si>
  <si>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</si>
  <si>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</si>
  <si>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</si>
  <si>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</si>
  <si>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</si>
  <si>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</si>
  <si>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</si>
  <si>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</si>
  <si>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</si>
  <si>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</si>
  <si>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</si>
  <si>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</si>
  <si>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</si>
  <si>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</si>
  <si>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</si>
  <si>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</si>
  <si>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</si>
  <si>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</si>
  <si>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</si>
  <si>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</si>
  <si>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</si>
  <si>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</si>
  <si>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</si>
  <si>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</si>
  <si>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</si>
  <si>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</si>
  <si>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</si>
  <si>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</si>
  <si>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</si>
  <si>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</si>
  <si>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</si>
  <si>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</si>
  <si>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</si>
  <si>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</si>
  <si>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</si>
  <si>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</si>
  <si>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</si>
  <si>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</si>
  <si>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</si>
  <si>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</si>
  <si>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</si>
  <si>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</si>
  <si>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</si>
  <si>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</si>
  <si>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</si>
  <si>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</si>
  <si>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</si>
  <si>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</si>
  <si>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</si>
  <si>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</si>
  <si>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</si>
  <si>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</si>
  <si>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</si>
  <si>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</si>
  <si>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</si>
  <si>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</si>
  <si>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</si>
  <si>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</si>
  <si>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</si>
  <si>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</si>
  <si>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</si>
  <si>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</si>
  <si>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</si>
  <si>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</si>
  <si>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</si>
  <si>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</si>
  <si>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</si>
  <si>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</si>
  <si>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</si>
  <si>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</si>
  <si>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</si>
  <si>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</si>
  <si>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</si>
  <si>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</si>
  <si>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</si>
  <si>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</si>
  <si>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</si>
  <si>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</si>
  <si>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</si>
  <si>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</si>
  <si>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</si>
  <si>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</si>
  <si>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</si>
  <si>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</si>
  <si>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</si>
  <si>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</si>
  <si>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</si>
  <si>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</si>
  <si>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</si>
  <si>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</si>
  <si>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</si>
  <si>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</si>
  <si>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</si>
  <si>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</si>
  <si>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</si>
  <si>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</si>
  <si>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</si>
  <si>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</si>
  <si>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</si>
  <si>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</si>
  <si>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</si>
  <si>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</si>
  <si>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</si>
  <si>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</si>
  <si>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</si>
  <si>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</si>
  <si>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</si>
  <si>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</si>
  <si>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</si>
  <si>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</si>
  <si>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</si>
  <si>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</si>
  <si>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</si>
  <si>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</si>
  <si>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</si>
  <si>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</si>
  <si>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</si>
  <si>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</si>
  <si>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</si>
  <si>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</si>
  <si>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</si>
  <si>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</si>
  <si>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</si>
  <si>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</si>
  <si>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</si>
  <si>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</si>
  <si>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</si>
  <si>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</si>
  <si>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</si>
  <si>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</si>
  <si>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</si>
  <si>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</si>
  <si>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</si>
  <si>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</si>
  <si>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</si>
  <si>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</si>
  <si>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</si>
  <si>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</si>
  <si>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</si>
  <si>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</si>
  <si>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</si>
  <si>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</si>
  <si>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</si>
  <si>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</si>
  <si>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</si>
  <si>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</si>
  <si>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</si>
  <si>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</si>
  <si>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</si>
  <si>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</si>
  <si>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</si>
  <si>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</si>
  <si>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</si>
  <si>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</si>
  <si>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</si>
  <si>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</si>
  <si>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</si>
  <si>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</si>
  <si>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</si>
  <si>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</si>
  <si>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</si>
  <si>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</si>
  <si>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</si>
  <si>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</si>
  <si>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</si>
  <si>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</si>
  <si>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</si>
  <si>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</si>
  <si>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</si>
  <si>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</si>
  <si>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</si>
  <si>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</si>
  <si>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</si>
  <si>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</si>
  <si>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</si>
  <si>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</si>
  <si>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</si>
  <si>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</si>
  <si>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</si>
  <si>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</si>
  <si>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</si>
  <si>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</si>
  <si>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</si>
  <si>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</si>
  <si>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</si>
  <si>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</si>
  <si>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</si>
  <si>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</si>
  <si>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</si>
  <si>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</si>
  <si>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</si>
  <si>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</si>
  <si>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</si>
  <si>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</si>
  <si>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</si>
  <si>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</si>
  <si>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</si>
  <si>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</si>
  <si>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</si>
  <si>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</si>
  <si>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</si>
  <si>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</si>
  <si>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</si>
  <si>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</si>
  <si>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</si>
  <si>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</si>
  <si>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</si>
  <si>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</si>
  <si>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</si>
  <si>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</si>
  <si>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</si>
  <si>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</si>
  <si>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</si>
  <si>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</si>
  <si>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</si>
  <si>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</si>
  <si>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</si>
  <si>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</si>
  <si>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</si>
  <si>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</si>
  <si>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</si>
  <si>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</si>
  <si>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</si>
  <si>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</si>
  <si>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</si>
  <si>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</si>
  <si>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</si>
  <si>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</si>
  <si>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</si>
  <si>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</si>
  <si>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</si>
  <si>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</si>
  <si>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</si>
  <si>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</si>
  <si>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</si>
  <si>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</si>
  <si>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</si>
  <si>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</si>
  <si>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</si>
  <si>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</si>
  <si>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</si>
  <si>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</si>
  <si>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</si>
  <si>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</si>
  <si>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</si>
  <si>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</si>
  <si>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</si>
  <si>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</si>
  <si>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</si>
  <si>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</si>
  <si>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</si>
  <si>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</si>
  <si>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</si>
  <si>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</si>
  <si>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</si>
  <si>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</si>
  <si>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</si>
  <si>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</si>
  <si>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</si>
  <si>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</si>
  <si>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</si>
  <si>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</si>
  <si>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</si>
  <si>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</si>
  <si>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</si>
  <si>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</si>
  <si>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</si>
  <si>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</si>
  <si>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</si>
  <si>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</si>
  <si>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</si>
  <si>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</si>
  <si>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</si>
  <si>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</si>
  <si>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</si>
  <si>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</si>
  <si>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</si>
  <si>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</si>
  <si>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</si>
  <si>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</si>
  <si>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</si>
  <si>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</si>
  <si>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</si>
  <si>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</si>
  <si>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</si>
  <si>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</si>
  <si>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</si>
  <si>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</si>
  <si>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</si>
  <si>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</si>
  <si>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</si>
  <si>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</si>
  <si>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</si>
  <si>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</si>
  <si>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</si>
  <si>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</si>
  <si>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</si>
  <si>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</si>
  <si>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</si>
  <si>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</si>
  <si>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</si>
  <si>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</si>
  <si>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</si>
  <si>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</si>
  <si>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</si>
  <si>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</si>
  <si>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</si>
  <si>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</si>
  <si>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</si>
  <si>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</si>
  <si>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</si>
  <si>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</si>
  <si>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</si>
  <si>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</si>
  <si>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</si>
  <si>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</si>
  <si>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</si>
  <si>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</si>
  <si>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</si>
  <si>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</si>
  <si>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</si>
  <si>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</si>
  <si>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</si>
  <si>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</si>
  <si>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</si>
  <si>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</si>
  <si>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</si>
  <si>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</si>
  <si>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</si>
  <si>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</si>
  <si>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</si>
  <si>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</si>
  <si>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</si>
  <si>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</si>
  <si>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</si>
  <si>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</si>
  <si>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</si>
  <si>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</si>
  <si>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</si>
  <si>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</si>
  <si>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</si>
  <si>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</si>
  <si>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</si>
  <si>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</si>
  <si>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</si>
  <si>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</si>
  <si>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</si>
  <si>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</si>
  <si>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</si>
  <si>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</si>
  <si>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</si>
  <si>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</si>
  <si>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</si>
  <si>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</si>
  <si>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</si>
  <si>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</si>
  <si>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</si>
  <si>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</si>
  <si>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</si>
  <si>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</si>
  <si>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</si>
  <si>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</si>
  <si>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</si>
  <si>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</si>
  <si>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</si>
  <si>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</si>
  <si>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</si>
  <si>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</si>
  <si>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</si>
  <si>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</si>
  <si>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</si>
  <si>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</si>
  <si>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</si>
  <si>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</si>
  <si>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</si>
  <si>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</si>
  <si>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</si>
  <si>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</si>
  <si>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</si>
  <si>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</si>
  <si>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</si>
  <si>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</si>
  <si>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</si>
  <si>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</si>
  <si>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</si>
  <si>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</si>
  <si>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</si>
  <si>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</si>
  <si>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</si>
  <si>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</si>
  <si>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</si>
  <si>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</si>
  <si>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</si>
  <si>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</si>
  <si>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</si>
  <si>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</si>
  <si>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</si>
  <si>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</si>
  <si>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</si>
  <si>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</si>
  <si>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</si>
  <si>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</si>
  <si>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</si>
  <si>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</si>
  <si>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</si>
  <si>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</si>
  <si>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</si>
  <si>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</si>
  <si>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</si>
  <si>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</si>
  <si>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</si>
  <si>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</si>
  <si>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</si>
  <si>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</si>
  <si>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</si>
  <si>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</si>
  <si>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</si>
  <si>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</si>
  <si>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</si>
  <si>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</si>
  <si>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</si>
  <si>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</si>
  <si>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</si>
  <si>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</si>
  <si>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</si>
  <si>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</si>
  <si>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</si>
  <si>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</si>
  <si>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</si>
  <si>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</si>
  <si>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</si>
  <si>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</si>
  <si>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</si>
  <si>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</si>
  <si>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</si>
  <si>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</si>
  <si>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</si>
  <si>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</si>
  <si>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</si>
  <si>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</si>
  <si>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</si>
  <si>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</si>
  <si>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</si>
  <si>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</si>
  <si>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</si>
  <si>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</si>
  <si>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</si>
  <si>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</si>
  <si>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</si>
  <si>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</si>
  <si>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</si>
  <si>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</si>
  <si>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</si>
  <si>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</si>
  <si>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</si>
  <si>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</si>
  <si>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</si>
  <si>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</si>
  <si>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</si>
  <si>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</si>
  <si>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</si>
  <si>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</si>
  <si>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</si>
  <si>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</si>
  <si>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</si>
  <si>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</si>
  <si>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</si>
  <si>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</si>
  <si>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</si>
  <si>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</si>
  <si>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</si>
  <si>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</si>
  <si>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</si>
  <si>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</si>
  <si>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</si>
  <si>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</si>
  <si>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</si>
  <si>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</si>
  <si>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</si>
  <si>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</si>
  <si>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</si>
  <si>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</si>
  <si>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</si>
  <si>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</si>
  <si>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</si>
  <si>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</si>
  <si>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</si>
  <si>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</si>
  <si>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</si>
  <si>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</si>
  <si>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</si>
  <si>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</si>
  <si>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</si>
  <si>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</si>
  <si>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</si>
  <si>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</si>
  <si>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</si>
  <si>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</si>
  <si>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</si>
  <si>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</si>
  <si>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</si>
  <si>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</si>
  <si>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</si>
  <si>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</si>
  <si>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</si>
  <si>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</si>
  <si>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</si>
  <si>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</si>
  <si>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</si>
  <si>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</si>
  <si>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</si>
  <si>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</si>
  <si>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</si>
  <si>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</si>
  <si>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</si>
  <si>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</si>
  <si>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</si>
  <si>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</si>
  <si>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</si>
  <si>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</si>
  <si>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</si>
  <si>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</si>
  <si>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</si>
  <si>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</si>
  <si>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</si>
  <si>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</si>
  <si>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</si>
  <si>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</si>
  <si>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</si>
  <si>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</si>
  <si>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</si>
  <si>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</si>
  <si>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</si>
  <si>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</si>
  <si>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</si>
  <si>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</si>
  <si>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</si>
  <si>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</si>
  <si>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</si>
  <si>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</si>
  <si>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</si>
  <si>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</si>
  <si>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</si>
  <si>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</si>
  <si>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</si>
  <si>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</si>
  <si>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</si>
  <si>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</si>
  <si>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</si>
  <si>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</si>
  <si>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</si>
  <si>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</si>
  <si>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</si>
  <si>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</si>
  <si>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</si>
  <si>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</si>
  <si>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</si>
  <si>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</si>
  <si>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</si>
  <si>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</si>
  <si>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</si>
  <si>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</si>
  <si>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</si>
  <si>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</si>
  <si>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</si>
  <si>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</si>
  <si>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</si>
  <si>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</si>
  <si>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</si>
  <si>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</si>
  <si>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</si>
  <si>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</si>
  <si>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</si>
  <si>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</si>
  <si>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</si>
  <si>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</si>
  <si>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</si>
  <si>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</si>
  <si>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</si>
  <si>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</si>
  <si>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</si>
  <si>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</si>
  <si>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</si>
  <si>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</si>
  <si>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</si>
  <si>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</si>
  <si>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</si>
  <si>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</si>
  <si>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</si>
  <si>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</si>
  <si>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</si>
  <si>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</si>
  <si>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</si>
  <si>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</si>
  <si>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</si>
  <si>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</si>
  <si>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</si>
  <si>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</si>
  <si>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</si>
  <si>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</si>
  <si>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</si>
  <si>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</si>
  <si>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</si>
  <si>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</si>
  <si>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</si>
  <si>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</si>
  <si>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</si>
  <si>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</si>
  <si>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</si>
  <si>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</si>
  <si>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</si>
  <si>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</si>
  <si>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</si>
  <si>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</si>
  <si>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</si>
  <si>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</si>
  <si>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</si>
  <si>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</si>
  <si>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</si>
  <si>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</si>
  <si>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</si>
  <si>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</si>
  <si>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</si>
  <si>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</si>
  <si>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</si>
  <si>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</si>
  <si>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</si>
  <si>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</si>
  <si>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</si>
  <si>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</si>
  <si>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</si>
  <si>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</si>
  <si>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</si>
  <si>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</si>
  <si>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</si>
  <si>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</si>
  <si>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</si>
  <si>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</si>
  <si>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</si>
  <si>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</si>
  <si>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</si>
  <si>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</si>
  <si>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</si>
  <si>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</si>
  <si>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</si>
  <si>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</si>
  <si>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</si>
  <si>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</si>
  <si>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</si>
  <si>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</si>
  <si>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</si>
  <si>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</si>
  <si>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</si>
  <si>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</si>
  <si>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</si>
  <si>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</si>
  <si>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</si>
  <si>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</si>
  <si>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</si>
  <si>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</si>
  <si>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</si>
  <si>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</si>
  <si>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</si>
  <si>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</si>
  <si>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</si>
  <si>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</si>
  <si>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</si>
  <si>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</si>
  <si>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</si>
  <si>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</si>
  <si>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</si>
  <si>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</si>
  <si>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</si>
  <si>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</si>
  <si>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</si>
  <si>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</si>
  <si>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</si>
  <si>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</si>
  <si>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</si>
  <si>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</si>
  <si>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</si>
  <si>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</si>
  <si>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</si>
  <si>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</si>
  <si>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</si>
  <si>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</si>
  <si>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</si>
  <si>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</si>
  <si>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</si>
  <si>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</si>
  <si>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</si>
  <si>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</si>
  <si>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</si>
  <si>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</si>
  <si>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</si>
  <si>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</si>
  <si>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</si>
  <si>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</si>
  <si>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</si>
  <si>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</si>
  <si>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</si>
  <si>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</si>
  <si>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</si>
  <si>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</si>
  <si>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</si>
  <si>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</si>
  <si>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</si>
  <si>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</si>
  <si>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</si>
  <si>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</si>
  <si>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</si>
  <si>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</si>
  <si>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</si>
  <si>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</si>
  <si>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</si>
  <si>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</si>
  <si>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</si>
  <si>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</si>
  <si>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</si>
  <si>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</si>
  <si>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</si>
  <si>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</si>
  <si>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</si>
  <si>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</si>
  <si>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</si>
  <si>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</si>
  <si>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</si>
  <si>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</si>
  <si>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</si>
  <si>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</si>
  <si>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</si>
  <si>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</si>
  <si>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</si>
  <si>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</si>
  <si>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</si>
  <si>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</si>
  <si>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</si>
  <si>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</si>
  <si>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</si>
  <si>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</si>
  <si>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</si>
  <si>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</si>
  <si>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</si>
  <si>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</si>
  <si>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</si>
  <si>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</si>
  <si>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</si>
  <si>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</si>
  <si>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</si>
  <si>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</si>
  <si>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</si>
  <si>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</si>
  <si>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</si>
  <si>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</si>
  <si>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</si>
  <si>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</si>
  <si>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</si>
  <si>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</si>
  <si>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</si>
  <si>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</si>
  <si>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</si>
  <si>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</si>
  <si>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</si>
  <si>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</si>
  <si>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</si>
  <si>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</si>
  <si>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</si>
  <si>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</si>
  <si>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</si>
  <si>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</si>
  <si>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</si>
  <si>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</si>
  <si>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</si>
  <si>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</si>
  <si>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</si>
  <si>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</si>
  <si>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</si>
  <si>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</si>
  <si>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</si>
  <si>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</si>
  <si>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</si>
  <si>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</si>
  <si>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</si>
  <si>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</si>
  <si>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</si>
  <si>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</si>
  <si>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</si>
  <si>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</si>
  <si>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</si>
  <si>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</si>
  <si>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</si>
  <si>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</si>
  <si>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</si>
  <si>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</si>
  <si>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</si>
  <si>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</si>
  <si>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</si>
  <si>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</si>
  <si>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</si>
  <si>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</si>
  <si>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</si>
  <si>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</si>
  <si>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</si>
  <si>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</si>
  <si>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</si>
  <si>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</si>
  <si>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</si>
  <si>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</si>
  <si>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</si>
  <si>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</si>
  <si>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</si>
  <si>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</si>
  <si>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</si>
  <si>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</si>
  <si>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</si>
  <si>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</si>
  <si>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</si>
  <si>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</si>
  <si>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</si>
  <si>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</si>
  <si>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</si>
  <si>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</si>
  <si>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</si>
  <si>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</si>
  <si>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</si>
  <si>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</si>
  <si>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</si>
  <si>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</si>
  <si>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</si>
  <si>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</si>
  <si>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</si>
  <si>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</si>
  <si>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</si>
  <si>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</si>
  <si>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</si>
  <si>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</si>
  <si>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</si>
  <si>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</si>
  <si>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</si>
  <si>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</si>
  <si>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</si>
  <si>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</si>
  <si>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</si>
  <si>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</si>
  <si>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</si>
  <si>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</si>
  <si>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</si>
  <si>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</si>
  <si>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</si>
  <si>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</si>
  <si>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</si>
  <si>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</si>
  <si>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</si>
  <si>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</si>
  <si>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</si>
  <si>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</si>
  <si>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</si>
  <si>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</si>
  <si>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</si>
  <si>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</si>
  <si>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</si>
  <si>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</si>
  <si>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</si>
  <si>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</si>
  <si>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</si>
  <si>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</si>
  <si>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</si>
  <si>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</si>
  <si>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</si>
  <si>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</si>
  <si>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</si>
  <si>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</si>
  <si>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</si>
  <si>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</si>
  <si>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</si>
  <si>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</si>
  <si>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</si>
  <si>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</si>
  <si>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</si>
  <si>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</si>
  <si>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</si>
  <si>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</si>
  <si>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</si>
  <si>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</si>
  <si>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</si>
  <si>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</si>
  <si>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</si>
  <si>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</si>
  <si>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</si>
  <si>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</si>
  <si>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</si>
  <si>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</si>
  <si>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</si>
  <si>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</si>
  <si>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</si>
  <si>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</si>
  <si>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</si>
  <si>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</si>
  <si>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</si>
  <si>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</si>
  <si>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</si>
  <si>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</si>
  <si>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</si>
  <si>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</si>
  <si>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</si>
  <si>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</si>
  <si>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</si>
  <si>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</si>
  <si>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</si>
  <si>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</si>
  <si>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</si>
  <si>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</si>
  <si>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</si>
  <si>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</si>
  <si>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</si>
  <si>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</si>
  <si>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</si>
  <si>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</si>
  <si>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</si>
  <si>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</si>
  <si>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</si>
  <si>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</si>
  <si>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</si>
  <si>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</si>
  <si>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</si>
  <si>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</si>
  <si>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</si>
  <si>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</si>
  <si>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</si>
  <si>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</si>
  <si>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</si>
  <si>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</si>
  <si>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</si>
  <si>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</si>
  <si>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</si>
  <si>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</si>
  <si>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</si>
  <si>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</si>
  <si>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</si>
  <si>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</si>
  <si>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</si>
  <si>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</si>
  <si>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</si>
  <si>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</si>
  <si>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</si>
  <si>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</si>
  <si>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</si>
  <si>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</si>
  <si>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</si>
  <si>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</si>
  <si>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</si>
  <si>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</si>
  <si>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</si>
  <si>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</si>
  <si>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</si>
  <si>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</si>
  <si>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</si>
  <si>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</si>
  <si>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</si>
  <si>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</si>
  <si>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</si>
  <si>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</si>
  <si>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</si>
  <si>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</si>
  <si>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</si>
  <si>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</si>
  <si>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</si>
  <si>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</si>
  <si>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</si>
  <si>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</si>
  <si>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</si>
  <si>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</si>
  <si>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</si>
  <si>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</si>
  <si>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</si>
  <si>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</si>
  <si>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</si>
  <si>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</si>
  <si>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</si>
  <si>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</si>
  <si>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</si>
  <si>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</si>
  <si>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</si>
  <si>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</si>
  <si>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</si>
  <si>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</si>
  <si>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</si>
  <si>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</si>
  <si>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</si>
  <si>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</si>
  <si>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</si>
  <si>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</si>
  <si>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</si>
  <si>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</si>
  <si>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</si>
  <si>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</si>
  <si>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</si>
  <si>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</si>
  <si>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</si>
  <si>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</si>
  <si>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</si>
  <si>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</si>
  <si>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</si>
  <si>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</si>
  <si>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</si>
  <si>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</si>
  <si>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</si>
  <si>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</si>
  <si>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</si>
  <si>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</si>
  <si>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</si>
  <si>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</si>
  <si>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</si>
  <si>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</si>
  <si>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</si>
  <si>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</si>
  <si>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</si>
  <si>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</si>
  <si>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</si>
  <si>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</si>
  <si>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</si>
  <si>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</si>
  <si>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</si>
  <si>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</si>
  <si>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</si>
  <si>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</si>
  <si>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</si>
  <si>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</si>
  <si>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</si>
  <si>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</si>
  <si>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</si>
  <si>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</si>
  <si>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</si>
  <si>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</si>
  <si>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</si>
  <si>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</si>
  <si>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</si>
  <si>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</si>
  <si>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</si>
  <si>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</si>
  <si>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</si>
  <si>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</si>
  <si>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</si>
  <si>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</si>
  <si>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</si>
  <si>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</si>
  <si>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</si>
  <si>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</si>
  <si>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</si>
  <si>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</si>
  <si>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</si>
  <si>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</si>
  <si>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</si>
  <si>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</si>
  <si>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</si>
  <si>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</si>
  <si>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</si>
  <si>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</si>
  <si>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</si>
  <si>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</si>
  <si>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</si>
  <si>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</si>
  <si>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</si>
  <si>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</si>
  <si>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</si>
  <si>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</si>
  <si>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</si>
  <si>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</si>
  <si>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</si>
  <si>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</si>
  <si>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</si>
  <si>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</si>
  <si>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</si>
  <si>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</si>
  <si>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</si>
  <si>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</si>
  <si>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</si>
  <si>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</si>
  <si>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</si>
  <si>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</si>
  <si>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</si>
  <si>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</si>
  <si>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</si>
  <si>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</si>
  <si>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</si>
  <si>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</si>
  <si>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</si>
  <si>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</si>
  <si>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</si>
  <si>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</si>
  <si>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</si>
  <si>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</si>
  <si>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</si>
  <si>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</si>
  <si>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</si>
  <si>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</si>
  <si>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</si>
  <si>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</si>
  <si>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</si>
  <si>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</si>
  <si>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</si>
  <si>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</si>
  <si>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</si>
  <si>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</si>
  <si>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</si>
  <si>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</si>
  <si>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</si>
  <si>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</si>
  <si>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</si>
  <si>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</si>
  <si>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</si>
  <si>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</si>
  <si>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</si>
  <si>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</si>
  <si>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</si>
  <si>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</si>
  <si>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</si>
  <si>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</si>
  <si>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</si>
  <si>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</si>
  <si>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</si>
  <si>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</si>
  <si>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</si>
  <si>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</si>
  <si>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</si>
  <si>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</si>
  <si>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</si>
  <si>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</si>
  <si>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</si>
  <si>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</si>
  <si>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</si>
  <si>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</si>
  <si>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</si>
  <si>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</si>
  <si>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</si>
  <si>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</si>
  <si>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</si>
  <si>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</si>
  <si>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</si>
  <si>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</si>
  <si>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</si>
  <si>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</si>
  <si>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</si>
  <si>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</si>
  <si>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</si>
  <si>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</si>
  <si>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</si>
  <si>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</si>
  <si>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</si>
  <si>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</si>
  <si>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</si>
  <si>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</si>
  <si>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</si>
  <si>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</si>
  <si>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</si>
  <si>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</si>
  <si>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</si>
  <si>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</si>
  <si>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</si>
  <si>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</si>
  <si>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</si>
  <si>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</si>
  <si>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</si>
  <si>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</si>
  <si>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</si>
  <si>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</si>
  <si>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</si>
  <si>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</si>
  <si>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</si>
  <si>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</si>
  <si>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</si>
  <si>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</si>
  <si>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</si>
  <si>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</si>
  <si>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</si>
  <si>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</si>
  <si>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</si>
  <si>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</si>
  <si>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</si>
  <si>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</si>
  <si>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</si>
  <si>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</si>
  <si>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</si>
  <si>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</si>
  <si>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</si>
  <si>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</si>
  <si>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</si>
  <si>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</si>
  <si>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</si>
  <si>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</si>
  <si>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</si>
  <si>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</si>
  <si>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</si>
  <si>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</si>
  <si>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</si>
  <si>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</si>
  <si>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</si>
  <si>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</si>
  <si>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</si>
  <si>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</si>
  <si>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</si>
  <si>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</si>
  <si>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</si>
  <si>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</si>
  <si>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</si>
  <si>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</si>
  <si>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</si>
  <si>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</si>
  <si>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</si>
  <si>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</si>
  <si>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</si>
  <si>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</si>
  <si>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</si>
  <si>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</si>
  <si>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</si>
  <si>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</si>
  <si>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</si>
  <si>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</si>
  <si>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</si>
  <si>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</si>
  <si>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</si>
  <si>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</si>
  <si>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</si>
  <si>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</si>
  <si>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</si>
  <si>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</si>
  <si>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</si>
  <si>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</si>
  <si>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</si>
  <si>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</si>
  <si>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</si>
  <si>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</si>
  <si>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</si>
  <si>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</si>
  <si>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</si>
  <si>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</si>
  <si>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</si>
  <si>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</si>
  <si>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</si>
  <si>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</si>
  <si>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</si>
  <si>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</si>
  <si>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</si>
  <si>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</si>
  <si>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</si>
  <si>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</si>
  <si>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</si>
  <si>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</si>
  <si>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</si>
  <si>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</si>
  <si>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</si>
  <si>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</si>
  <si>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</si>
  <si>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</si>
  <si>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</si>
  <si>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</si>
  <si>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</si>
  <si>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</si>
  <si>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</si>
  <si>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</si>
  <si>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</si>
  <si>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</si>
  <si>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</si>
  <si>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</si>
  <si>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</si>
  <si>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</si>
  <si>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</si>
  <si>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</si>
  <si>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</si>
  <si>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</si>
  <si>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</si>
  <si>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</si>
  <si>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</si>
  <si>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</si>
  <si>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</si>
  <si>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</si>
  <si>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</si>
  <si>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</si>
  <si>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</si>
  <si>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</si>
  <si>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</si>
  <si>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</si>
  <si>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</si>
  <si>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</si>
  <si>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</si>
  <si>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</si>
  <si>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</si>
  <si>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</si>
  <si>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</si>
  <si>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</si>
  <si>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</si>
  <si>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</si>
  <si>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</si>
  <si>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</si>
  <si>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</si>
  <si>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</si>
  <si>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</si>
  <si>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</si>
  <si>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</si>
  <si>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</si>
  <si>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</si>
  <si>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</si>
  <si>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</si>
  <si>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</si>
  <si>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</si>
  <si>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</si>
  <si>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</si>
  <si>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</si>
  <si>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</si>
  <si>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</si>
  <si>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</si>
  <si>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</si>
  <si>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</si>
  <si>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</si>
  <si>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</si>
  <si>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</si>
  <si>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</si>
  <si>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</si>
  <si>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</si>
  <si>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</si>
  <si>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</si>
  <si>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</si>
  <si>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</si>
  <si>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</si>
  <si>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</si>
  <si>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</si>
  <si>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</si>
  <si>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</si>
  <si>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</si>
  <si>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</si>
  <si>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</si>
  <si>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site has access issue at night inside desert area</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</si>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</sst>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9" totalsRowShown="0" headerRowDxfId="174" dataDxfId="173" headerRowBorderDxfId="171" tableBorderDxfId="172" totalsRowBorderDxfId="170">
  <autoFilter ref="A1:L9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3">
    <sortCondition ref="H1:H1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5" totalsRowShown="0" headerRowDxfId="157" dataDxfId="156" headerRowBorderDxfId="154" tableBorderDxfId="155" totalsRowBorderDxfId="153">
  <autoFilter ref="A1:CJ2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8" totalsRowShown="0" headerRowDxfId="64" dataDxfId="63" headerRowBorderDxfId="61" tableBorderDxfId="62">
  <autoFilter ref="A1:L120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2" totalsRowShown="0" headerRowDxfId="48" dataDxfId="47" headerRowBorderDxfId="45" tableBorderDxfId="46" totalsRowBorderDxfId="44">
  <autoFilter ref="A1:L4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6" totalsRowShown="0" headerRowDxfId="15" dataDxfId="14" headerRowBorderDxfId="12" tableBorderDxfId="13">
  <autoFilter ref="A1:L2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9"/>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273.94439247684932</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45936.892818402775</v>
      </c>
      <c r="H3" s="66"/>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45936.892818402775</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45936.892818402775</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45936.892818402775</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45936.892818402775</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45936.892818402775</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45936.892818402775</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45936.892818402775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45936.892818402775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45936.892818402775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45936.892818402775</v>
      </c>
      <c r="H13" s="68"/>
      <c r="I13" s="73" t="str">
        <f>IFERROR(VLOOKUP(D13,DB!A:F,6,0),"")</f>
        <v/>
      </c>
      <c r="J13" s="73" t="str">
        <f>IFERROR(VLOOKUP(D13,DB!A:G,7,0),"")</f>
        <v/>
      </c>
      <c r="K13" s="69"/>
      <c r="L13" s="70" t="str">
        <f>IFERROR(VLOOKUP(D13,DB!A:I,9,0),"")</f>
        <v/>
      </c>
    </row>
    <row r="14" spans="1:12" ht="15" customHeight="1">
      <c r="A14" s="156"/>
      <c r="B14" s="157" t="str">
        <f>IFERROR(VLOOKUP(D14,DB!A:K,11,0),"")</f>
        <v/>
      </c>
      <c r="C14" s="157"/>
      <c r="D14" s="157"/>
      <c r="E14" s="158"/>
      <c r="F14" s="159"/>
      <c r="G14" s="160">
        <f ca="1">IFERROR(NOW()-F14,"")</f>
        <v>45936.892818402775</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45936.892818402775</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45936.892818402775</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45936.892818402775</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45936.892818402775</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45936.892818402775</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45936.892818402775</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45936.892818402775</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45936.892818402775</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45936.892818402775</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45936.892818402775</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45936.892818402775</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45936.892818402775</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45936.892818402775</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45936.892818402775</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45936.892818402775</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45936.892818402775</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45936.892818402775</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45936.892818402775</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45936.892818402775</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45936.892818402775</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45936.892818402775</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45936.892818402775</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45936.892818402775</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45936.892818402775</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45936.892818402775</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45936.892818402775</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45936.892818402775</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45936.892818402775</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45936.892818402775</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45936.892818402775</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45936.892818402775</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45936.892818402775</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45936.892818402775</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45936.892818402775</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45936.892818402775</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45936.892818402775</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45936.892818402775</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45936.892818402775</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45936.892818402775</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45936.892818402775</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45936.892818402775</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45936.892818402775</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45936.892818402775</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45936.892818402775</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45936.892818402775</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45936.892818402775</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45936.892818402775</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45936.892818402775</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45936.892818402775</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45936.892818402775</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45936.892818402775</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45936.892818402775</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45936.892818402775</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45936.892818402775</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45936.892818402775</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45936.892818402775</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45936.892818402775</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45936.892818402775</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45936.892818402775</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45936.892818402775</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45936.892818402775</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45936.892818402775</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45936.892818402775</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45936.892818402775</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45936.892818402775</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45936.892818402775</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45936.892818402775</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45936.892818402775</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45936.892818402775</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45936.892818402775</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45936.892818402775</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45936.892818402775</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45936.892818402775</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45936.892818402775</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45936.892818402775</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45936.892818402775</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45936.892818402775</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45936.892818402775</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45936.892818402775</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45936.892818402775</v>
      </c>
      <c r="H94" s="159"/>
      <c r="I94" s="157" t="str">
        <f>IFERROR(VLOOKUP(D94,DB!A:F,6,0),"")</f>
        <v/>
      </c>
      <c r="J94" s="73" t="str">
        <f>IFERROR(VLOOKUP(D94,DB!A:G,7,0),"")</f>
        <v/>
      </c>
      <c r="K94" s="161"/>
      <c r="L94" s="162" t="str">
        <f>IFERROR(VLOOKUP(D94,DB!A:I,9,0),"")</f>
        <v/>
      </c>
    </row>
    <row r="95" spans="1:12" ht="15" customHeight="1">
      <c r="A95" s="156"/>
      <c r="B95" s="157" t="str">
        <f>IFERROR(VLOOKUP(D95,DB!A:K,11,0),"")</f>
        <v/>
      </c>
      <c r="C95" s="157"/>
      <c r="D95" s="157"/>
      <c r="E95" s="158"/>
      <c r="F95" s="159"/>
      <c r="G95" s="160">
        <f ca="1">IFERROR(NOW()-F95,"")</f>
        <v>45936.892818402775</v>
      </c>
      <c r="H95" s="159"/>
      <c r="I95" s="157" t="str">
        <f>IFERROR(VLOOKUP(D95,DB!A:F,6,0),"")</f>
        <v/>
      </c>
      <c r="J95" s="73" t="str">
        <f>IFERROR(VLOOKUP(D95,DB!A:G,7,0),"")</f>
        <v/>
      </c>
      <c r="K95" s="161"/>
      <c r="L95" s="162" t="str">
        <f>IFERROR(VLOOKUP(D95,DB!A:I,9,0),"")</f>
        <v/>
      </c>
    </row>
    <row r="96" spans="1:12" ht="15" customHeight="1">
      <c r="A96" s="156"/>
      <c r="B96" s="157" t="str">
        <f>IFERROR(VLOOKUP(D96,DB!A:K,11,0),"")</f>
        <v/>
      </c>
      <c r="C96" s="157"/>
      <c r="D96" s="157"/>
      <c r="E96" s="158"/>
      <c r="F96" s="159"/>
      <c r="G96" s="160">
        <f ca="1">IFERROR(NOW()-F96,"")</f>
        <v>45936.892818402775</v>
      </c>
      <c r="H96" s="159"/>
      <c r="I96" s="157" t="str">
        <f>IFERROR(VLOOKUP(D96,DB!A:F,6,0),"")</f>
        <v/>
      </c>
      <c r="J96" s="73" t="str">
        <f>IFERROR(VLOOKUP(D96,DB!A:G,7,0),"")</f>
        <v/>
      </c>
      <c r="K96" s="161"/>
      <c r="L96" s="162" t="str">
        <f>IFERROR(VLOOKUP(D96,DB!A:I,9,0),"")</f>
        <v/>
      </c>
    </row>
    <row r="97" spans="1:12" ht="15" customHeight="1">
      <c r="A97" s="156"/>
      <c r="B97" s="157" t="str">
        <f>IFERROR(VLOOKUP(D97,DB!A:K,11,0),"")</f>
        <v/>
      </c>
      <c r="C97" s="157"/>
      <c r="D97" s="157"/>
      <c r="E97" s="158"/>
      <c r="F97" s="159"/>
      <c r="G97" s="160">
        <f ca="1">IFERROR(NOW()-F97,"")</f>
        <v>45936.892818402775</v>
      </c>
      <c r="H97" s="159"/>
      <c r="I97" s="157" t="str">
        <f>IFERROR(VLOOKUP(D97,DB!A:F,6,0),"")</f>
        <v/>
      </c>
      <c r="J97" s="73" t="str">
        <f>IFERROR(VLOOKUP(D97,DB!A:G,7,0),"")</f>
        <v/>
      </c>
      <c r="K97" s="161"/>
      <c r="L97" s="162" t="str">
        <f>IFERROR(VLOOKUP(D97,DB!A:I,9,0),"")</f>
        <v/>
      </c>
    </row>
    <row r="98" spans="1:12" ht="15" customHeight="1">
      <c r="A98" s="156"/>
      <c r="B98" s="157" t="str">
        <f>IFERROR(VLOOKUP(D98,DB!A:K,11,0),"")</f>
        <v/>
      </c>
      <c r="C98" s="157"/>
      <c r="D98" s="157"/>
      <c r="E98" s="158"/>
      <c r="F98" s="159"/>
      <c r="G98" s="160">
        <f ca="1">IFERROR(NOW()-F98,"")</f>
        <v>45936.892818402775</v>
      </c>
      <c r="H98" s="159"/>
      <c r="I98" s="157" t="str">
        <f>IFERROR(VLOOKUP(D98,DB!A:F,6,0),"")</f>
        <v/>
      </c>
      <c r="J98" s="73" t="str">
        <f>IFERROR(VLOOKUP(D98,DB!A:G,7,0),"")</f>
        <v/>
      </c>
      <c r="K98" s="161"/>
      <c r="L98" s="162" t="str">
        <f>IFERROR(VLOOKUP(D98,DB!A:I,9,0),"")</f>
        <v/>
      </c>
    </row>
    <row r="99" spans="1:12" ht="15" customHeight="1">
      <c r="A99" s="156"/>
      <c r="B99" s="157" t="str">
        <f>IFERROR(VLOOKUP(D99,DB!A:K,11,0),"")</f>
        <v/>
      </c>
      <c r="C99" s="157"/>
      <c r="D99" s="157"/>
      <c r="E99" s="158"/>
      <c r="F99" s="159"/>
      <c r="G99" s="160">
        <f ca="1">IFERROR(NOW()-F99,"")</f>
        <v>45936.892818402775</v>
      </c>
      <c r="H99" s="159"/>
      <c r="I99" s="157" t="str">
        <f>IFERROR(VLOOKUP(D99,DB!A:F,6,0),"")</f>
        <v/>
      </c>
      <c r="J99" s="73" t="str">
        <f>IFERROR(VLOOKUP(D99,DB!A:G,7,0),"")</f>
        <v/>
      </c>
      <c r="K99" s="161"/>
      <c r="L99" s="162" t="str">
        <f>IFERROR(VLOOKUP(D99,DB!A:I,9,0),"")</f>
        <v/>
      </c>
    </row>
  </sheetData>
  <customSheetViews>
    <customSheetView guid="{F6042A99-DD27-4453-835D-0834D95730CC}" filter="1" showAutoFilter="1">
      <pageMargins left="0" right="0" top="0" bottom="0" header="0" footer="0"/>
      <autoFilter ref="B1:M1" xr:uid="{8A89B615-9557-43F8-9D01-1F35E614E856}"/>
    </customSheetView>
  </customSheetViews>
  <dataValidations count="2">
    <dataValidation allowBlank="1" showInputMessage="1" showErrorMessage="1" sqref="E1" xr:uid="{5DBA255D-CDD9-49FB-AD3C-AF70AB4EE696}"/>
    <dataValidation type="list" allowBlank="1" showInputMessage="1" showErrorMessage="1" sqref="E2:E9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5"/>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130.16573506944405</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111.89298043981398</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1</v>
      </c>
      <c r="D5" s="18" t="s">
        <v>31479</v>
      </c>
      <c r="E5" s="131" t="s">
        <v>39043</v>
      </c>
      <c r="F5" s="132">
        <v>45936.714039351849</v>
      </c>
      <c r="G5" s="133">
        <f ca="1">IFERROR(NOW()-F5,"-")</f>
        <v>0.17877905092609581</v>
      </c>
      <c r="H5" s="132">
        <v>45936.705011574071</v>
      </c>
      <c r="I5" s="18" t="str">
        <f>IFERROR(VLOOKUP(D5,DB!A:F,6,0),"")</f>
        <v>Generator-SG</v>
      </c>
      <c r="J5" s="18" t="str">
        <f>IFERROR(VLOOKUP(D5,DB!A:G,7,0),"")</f>
        <v>in Progress</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39052</v>
      </c>
      <c r="B6" s="18" t="str">
        <f>IFERROR(VLOOKUP(D6,DB!A:K,11,0),"")</f>
        <v>R2</v>
      </c>
      <c r="C6" s="18">
        <v>1</v>
      </c>
      <c r="D6" s="18" t="s">
        <v>26514</v>
      </c>
      <c r="E6" s="131" t="s">
        <v>38964</v>
      </c>
      <c r="F6" s="132">
        <v>45936.871932870374</v>
      </c>
      <c r="G6" s="133">
        <f ca="1">IFERROR(NOW()-F6,"-")</f>
        <v>2.0885532401734963E-2</v>
      </c>
      <c r="H6" s="132">
        <v>45936.866377314815</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45936.892818402775</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45936.892818402775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45936.892818402775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45936.892818402775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45936.892818402775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45936.892818402775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45936.892818402775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45936.892818402775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45936.892818402775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45936.892818402775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45936.892818402775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45936.892818402775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45936.892818402775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45936.892818402775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45936.892818402775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45936.892818402775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45936.892818402775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45936.892818402775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45936.892818402775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45936.892818402775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45936.892818402775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45936.892818402775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45936.892818402775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45936.892818402775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45936.892818402775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45936.892818402775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45936.892818402775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45936.892818402775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45936.892818402775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45936.892818402775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45936.892818402775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45936.892818402775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45936.892818402775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45936.892818402775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45936.892818402775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45936.892818402775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45936.892818402775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45936.892818402775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45936.892818402775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45936.892818402775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45936.892818402775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45936.892818402775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45936.892818402775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45936.892818402775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45936.892818402775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45936.892818402775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45936.892818402775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45936.892818402775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45936.892818402775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45936.892818402775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45936.892818402775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45936.892818402775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45936.892818402775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45936.892818402775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45936.892818402775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45936.892818402775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45936.892818402775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45936.892818402775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45936.892818402775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45936.892818402775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45936.892818402775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45936.892818402775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45936.892818402775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45936.892818402775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45936.892818402775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45936.892818402775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45936.892818402775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45936.892818402775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45936.892818402775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45936.892818402775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45936.892818402775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45936.892818402775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45936.892818402775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45936.892818402775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45936.892818402775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45936.892818402775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45936.892818402775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45936.892818402775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45936.892818402775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45936.892818402775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45936.892818402775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45936.892818402775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45936.892818402775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45936.892818402775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45936.892818402775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45936.892818402775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45936.892818402775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45936.892818402775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45936.892818402775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45936.892818402775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45936.892818402775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45936.892818402775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45936.892818402775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45936.892818402775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45936.892818402775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45936.892818402775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45936.892818402775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45936.892818402775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45936.892818402775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45936.892818402775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45936.892818402775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45936.892818402775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45936.892818402775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45936.892818402775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45936.892818402775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45936.892818402775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45936.892818402775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45936.892818402775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45936.892818402775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45936.892818402775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45936.892818402775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45936.892818402775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45936.892818402775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45936.892818402775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45936.892818402775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45936.892818402775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45936.892818402775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45936.892818402775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45936.892818402775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45936.892818402775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45936.892818402775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45936.892818402775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45936.892818402775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45936.892818402775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45936.892818402775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45936.892818402775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45936.892818402775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45936.892818402775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45936.892818402775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45936.892818402775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45936.892818402775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45936.892818402775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45936.892818402775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45936.892818402775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45936.892818402775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45936.892818402775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45936.892818402775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45936.892818402775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45936.892818402775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45936.892818402775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45936.892818402775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45936.892818402775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45936.892818402775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45936.892818402775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45936.892818402775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45936.892818402775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45936.892818402775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45936.892818402775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45936.892818402775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45936.892818402775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45936.892818402775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45936.892818402775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45936.892818402775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45936.892818402775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45936.892818402775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45936.892818402775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45936.892818402775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45936.892818402775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45936.892818402775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45936.892818402775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45936.892818402775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45936.892818402775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45936.892818402775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45936.892818402775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45936.892818402775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45936.892818402775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45936.892818402775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45936.892818402775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45936.892818402775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45936.892818402775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45936.892818402775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45936.892818402775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45936.892818402775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45936.892818402775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45936.892818402775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45936.892818402775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45936.892818402775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45936.892818402775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45936.892818402775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45936.892818402775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45936.892818402775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45936.892818402775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45936.892818402775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45936.892818402775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45936.892818402775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45936.892818402775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45936.892818402775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45936.892818402775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45936.892818402775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45936.892818402775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45936.892818402775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45936.892818402775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45936.892818402775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45936.892818402775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45936.892818402775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45936.892818402775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45936.892818402775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45936.892818402775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45936.892818402775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45936.892818402775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45936.892818402775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45936.892818402775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45936.892818402775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45936.892818402775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45936.892818402775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45936.892818402775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45936.892818402775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45936.892818402775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45936.892818402775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45936.892818402775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45936.892818402775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45936.892818402775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45936.892818402775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45936.892818402775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45936.892818402775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45936.892818402775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45936.892818402775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45936.892818402775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45936.892818402775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45936.892818402775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45936.892818402775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45936.892818402775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45936.892818402775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45936.892818402775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45936.892818402775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45936.892818402775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45936.892818402775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45936.892818402775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45936.892818402775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45936.892818402775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45936.892818402775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45936.892818402775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45936.892818402775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45936.892818402775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45936.892818402775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45936.892818402775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45936.892818402775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45936.892818402775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45936.892818402775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45936.892818402775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45936.892818402775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45936.892818402775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45936.892818402775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45936.892818402775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45936.892818402775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45936.892818402775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45936.892818402775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45936.892818402775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45936.892818402775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sheetData>
  <dataValidations count="2">
    <dataValidation allowBlank="1" showInputMessage="1" showErrorMessage="1" sqref="E1" xr:uid="{4D935161-CDD3-4592-B877-3FB59C99E142}"/>
    <dataValidation type="list" allowBlank="1" showInputMessage="1" showErrorMessage="1" sqref="E8:E255 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8"/>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1" ca="1" si="0">IFERROR(NOW()-F2,"-")</f>
        <v>45936.892818402775</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45936.892818402775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45936.892818402775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45936.892818402775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45936.892818402775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45936.892818402775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45936.892818402775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45936.892818402775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45936.892818402775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45936.892818402775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45936.892818402775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45936.892818402775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45936.892818402775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45936.892818402775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45936.892818402775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45936.892818402775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45936.892818402775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45936.892818402775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45936.892818402775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45936.892818402775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45936.892818402775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45936.892818402775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45936.892818402775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45936.892818402775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45936.892818402775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45936.892818402775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45936.892818402775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45936.892818402775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45936.892818402775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45936.892818402775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45936.892818402775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45936.892818402775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45936.892818402775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45936.892818402775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45936.892818402775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45936.892818402775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45936.892818402775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45936.892818402775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45936.892818402775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45936.892818402775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ref="G42:G105" ca="1" si="1">IFERROR(NOW()-F42,"-")</f>
        <v>45936.892818402775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45936.892818402775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45936.892818402775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45936.892818402775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45936.892818402775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45936.892818402775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45936.892818402775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45936.892818402775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45936.892818402775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45936.892818402775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45936.892818402775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45936.892818402775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45936.892818402775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45936.892818402775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45936.892818402775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45936.892818402775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45936.892818402775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45936.892818402775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45936.892818402775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45936.892818402775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45936.892818402775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45936.892818402775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45936.892818402775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45936.892818402775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45936.892818402775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45936.892818402775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45936.892818402775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45936.892818402775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45936.892818402775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45936.892818402775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45936.892818402775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45936.892818402775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45936.892818402775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45936.892818402775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45936.892818402775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45936.892818402775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45936.892818402775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45936.892818402775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45936.892818402775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45936.892818402775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45936.892818402775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45936.892818402775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45936.892818402775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45936.892818402775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45936.892818402775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45936.892818402775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45936.892818402775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45936.892818402775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45936.892818402775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45936.892818402775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45936.892818402775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45936.892818402775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45936.892818402775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45936.892818402775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45936.892818402775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45936.892818402775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45936.892818402775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45936.892818402775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45936.892818402775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45936.892818402775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45936.892818402775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45936.892818402775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45936.892818402775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45936.892818402775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ref="G106:G169" ca="1" si="2">IFERROR(NOW()-F106,"-")</f>
        <v>45936.892818402775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45936.892818402775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45936.892818402775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45936.892818402775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45936.892818402775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45936.892818402775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45936.892818402775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45936.892818402775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45936.892818402775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45936.892818402775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45936.892818402775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45936.892818402775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45936.892818402775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45936.892818402775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45936.892818402775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45936.892818402775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45936.892818402775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45936.892818402775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45936.892818402775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45936.892818402775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45936.892818402775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45936.892818402775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45936.892818402775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45936.892818402775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45936.892818402775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45936.892818402775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45936.892818402775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45936.892818402775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45936.892818402775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45936.892818402775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45936.892818402775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45936.892818402775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45936.892818402775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45936.892818402775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45936.892818402775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45936.892818402775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45936.892818402775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45936.892818402775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45936.892818402775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45936.892818402775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45936.892818402775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45936.892818402775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45936.892818402775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45936.892818402775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45936.892818402775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45936.892818402775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45936.892818402775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45936.892818402775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45936.892818402775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45936.892818402775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45936.892818402775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45936.892818402775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45936.892818402775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45936.892818402775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45936.892818402775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45936.892818402775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45936.892818402775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45936.892818402775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45936.892818402775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45936.892818402775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45936.892818402775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45936.892818402775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45936.892818402775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45936.892818402775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ref="G170:G233" ca="1" si="3">IFERROR(NOW()-F170,"-")</f>
        <v>45936.892818402775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45936.892818402775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45936.892818402775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45936.892818402775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45936.892818402775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45936.892818402775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45936.892818402775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45936.892818402775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45936.892818402775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45936.892818402775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45936.892818402775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45936.892818402775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45936.892818402775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45936.892818402775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45936.892818402775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45936.892818402775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45936.892818402775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45936.892818402775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45936.892818402775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45936.892818402775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45936.892818402775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45936.892818402775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45936.892818402775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45936.892818402775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45936.892818402775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45936.892818402775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45936.892818402775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45936.892818402775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45936.892818402775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45936.892818402775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45936.892818402775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45936.892818402775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45936.892818402775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45936.892818402775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45936.892818402775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45936.892818402775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45936.892818402775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45936.892818402775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45936.892818402775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45936.892818402775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45936.892818402775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45936.892818402775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45936.892818402775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45936.892818402775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45936.892818402775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45936.892818402775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45936.892818402775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45936.892818402775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45936.892818402775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45936.892818402775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45936.892818402775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45936.892818402775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45936.892818402775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45936.892818402775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45936.892818402775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45936.892818402775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45936.892818402775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45936.892818402775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45936.892818402775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45936.892818402775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45936.892818402775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45936.892818402775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45936.892818402775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45936.892818402775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ref="G234:G297" ca="1" si="4">IFERROR(NOW()-F234,"-")</f>
        <v>45936.892818402775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45936.892818402775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45936.892818402775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45936.892818402775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45936.892818402775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45936.892818402775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45936.892818402775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45936.892818402775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45936.892818402775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45936.892818402775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45936.892818402775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45936.892818402775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45936.892818402775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45936.892818402775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45936.892818402775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45936.892818402775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45936.892818402775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45936.892818402775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45936.892818402775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45936.892818402775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45936.892818402775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45936.892818402775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45936.892818402775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45936.892818402775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45936.892818402775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45936.892818402775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45936.892818402775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45936.892818402775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45936.892818402775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45936.892818402775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45936.892818402775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45936.892818402775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45936.892818402775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45936.892818402775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45936.892818402775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45936.892818402775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45936.892818402775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45936.892818402775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45936.892818402775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45936.892818402775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45936.892818402775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45936.892818402775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45936.892818402775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45936.892818402775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45936.892818402775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45936.892818402775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45936.892818402775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45936.892818402775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45936.892818402775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45936.892818402775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45936.892818402775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45936.892818402775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45936.892818402775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45936.892818402775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45936.892818402775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45936.892818402775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45936.892818402775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45936.892818402775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45936.892818402775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45936.892818402775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45936.892818402775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45936.892818402775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45936.892818402775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45936.892818402775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ref="G298:G361" ca="1" si="5">IFERROR(NOW()-F298,"-")</f>
        <v>45936.892818402775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45936.892818402775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45936.892818402775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45936.892818402775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45936.892818402775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45936.892818402775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45936.892818402775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45936.892818402775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45936.892818402775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45936.892818402775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45936.892818402775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45936.892818402775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45936.892818402775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45936.892818402775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45936.892818402775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45936.892818402775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45936.892818402775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45936.892818402775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45936.892818402775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45936.892818402775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45936.892818402775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45936.892818402775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45936.892818402775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45936.892818402775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45936.892818402775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45936.892818402775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45936.892818402775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45936.892818402775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45936.892818402775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45936.892818402775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45936.892818402775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45936.892818402775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45936.892818402775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45936.892818402775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45936.892818402775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45936.892818402775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45936.892818402775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45936.892818402775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45936.892818402775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45936.892818402775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45936.892818402775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45936.892818402775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45936.892818402775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45936.892818402775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45936.892818402775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45936.892818402775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45936.892818402775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45936.892818402775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45936.892818402775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45936.892818402775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45936.892818402775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45936.892818402775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45936.892818402775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45936.892818402775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45936.892818402775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45936.892818402775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45936.892818402775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45936.892818402775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45936.892818402775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45936.892818402775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45936.892818402775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45936.892818402775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45936.892818402775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45936.892818402775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ref="G362:G425" ca="1" si="6">IFERROR(NOW()-F362,"-")</f>
        <v>45936.892818402775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45936.892818402775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45936.892818402775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45936.892818402775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45936.892818402775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45936.892818402775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45936.892818402775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45936.892818402775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45936.892818402775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45936.892818402775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45936.892818402775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45936.892818402775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45936.892818402775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45936.892818402775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45936.892818402775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45936.892818402775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45936.892818402775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45936.892818402775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45936.892818402775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45936.892818402775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45936.892818402775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45936.892818402775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45936.892818402775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45936.892818402775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45936.892818402775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45936.892818402775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45936.892818402775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45936.892818402775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45936.892818402775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45936.892818402775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45936.892818402775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45936.892818402775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45936.892818402775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45936.892818402775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45936.892818402775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45936.892818402775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45936.892818402775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45936.892818402775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45936.892818402775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45936.892818402775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45936.892818402775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45936.892818402775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45936.892818402775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45936.892818402775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45936.892818402775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45936.892818402775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45936.892818402775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45936.892818402775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45936.892818402775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45936.892818402775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45936.892818402775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45936.892818402775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45936.892818402775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45936.892818402775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45936.892818402775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45936.892818402775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45936.892818402775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45936.892818402775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45936.892818402775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45936.892818402775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45936.892818402775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45936.892818402775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45936.892818402775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45936.892818402775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ref="G426:G489" ca="1" si="7">IFERROR(NOW()-F426,"-")</f>
        <v>45936.892818402775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45936.892818402775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45936.892818402775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45936.892818402775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45936.892818402775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45936.892818402775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45936.892818402775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45936.892818402775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45936.892818402775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45936.892818402775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45936.892818402775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45936.892818402775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45936.892818402775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45936.892818402775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45936.892818402775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45936.892818402775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45936.892818402775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45936.892818402775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45936.892818402775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45936.892818402775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45936.892818402775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45936.892818402775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45936.892818402775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45936.892818402775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45936.892818402775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45936.892818402775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45936.892818402775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45936.892818402775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45936.892818402775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45936.892818402775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45936.892818402775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45936.892818402775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45936.892818402775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45936.892818402775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45936.892818402775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45936.892818402775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45936.892818402775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45936.892818402775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45936.892818402775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45936.892818402775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45936.892818402775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45936.892818402775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45936.892818402775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45936.892818402775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45936.892818402775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45936.892818402775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45936.892818402775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45936.892818402775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45936.892818402775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45936.892818402775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45936.892818402775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45936.892818402775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45936.892818402775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45936.892818402775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45936.892818402775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45936.892818402775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45936.892818402775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45936.892818402775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45936.892818402775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45936.892818402775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45936.892818402775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45936.892818402775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45936.892818402775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45936.892818402775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ref="G490:G553" ca="1" si="8">IFERROR(NOW()-F490,"-")</f>
        <v>45936.892818402775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45936.892818402775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45936.892818402775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45936.892818402775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45936.892818402775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45936.892818402775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45936.892818402775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45936.892818402775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45936.892818402775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45936.892818402775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45936.892818402775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45936.892818402775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45936.892818402775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45936.892818402775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45936.892818402775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45936.892818402775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45936.892818402775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45936.892818402775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45936.892818402775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45936.892818402775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45936.892818402775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45936.892818402775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45936.892818402775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45936.892818402775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45936.892818402775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45936.892818402775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45936.892818402775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45936.892818402775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45936.892818402775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45936.892818402775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45936.892818402775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45936.892818402775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45936.892818402775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45936.892818402775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45936.892818402775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45936.892818402775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45936.892818402775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45936.892818402775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45936.892818402775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45936.892818402775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45936.892818402775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45936.892818402775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45936.892818402775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45936.892818402775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45936.892818402775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45936.892818402775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45936.892818402775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45936.892818402775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45936.892818402775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45936.892818402775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45936.892818402775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45936.892818402775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45936.892818402775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45936.892818402775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45936.892818402775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45936.892818402775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45936.892818402775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45936.892818402775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45936.892818402775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45936.892818402775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45936.892818402775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45936.892818402775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45936.892818402775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45936.892818402775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ref="G554:G617" ca="1" si="9">IFERROR(NOW()-F554,"-")</f>
        <v>45936.892818402775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45936.892818402775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45936.892818402775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45936.892818402775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45936.892818402775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45936.892818402775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45936.892818402775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45936.892818402775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45936.892818402775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45936.892818402775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45936.892818402775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45936.892818402775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45936.892818402775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45936.892818402775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45936.892818402775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45936.892818402775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45936.892818402775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45936.892818402775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45936.892818402775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45936.892818402775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45936.892818402775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45936.892818402775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45936.892818402775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45936.892818402775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45936.892818402775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45936.892818402775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45936.892818402775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45936.892818402775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45936.892818402775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45936.892818402775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45936.892818402775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45936.892818402775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45936.892818402775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45936.892818402775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45936.892818402775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45936.892818402775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45936.892818402775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45936.892818402775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45936.892818402775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45936.892818402775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45936.892818402775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45936.892818402775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45936.892818402775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45936.892818402775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45936.892818402775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45936.892818402775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45936.892818402775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45936.892818402775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45936.892818402775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45936.892818402775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45936.892818402775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45936.892818402775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45936.892818402775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45936.892818402775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45936.892818402775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45936.892818402775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45936.892818402775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45936.892818402775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45936.892818402775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45936.892818402775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45936.892818402775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45936.892818402775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45936.892818402775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45936.892818402775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ref="G618:G681" ca="1" si="10">IFERROR(NOW()-F618,"-")</f>
        <v>45936.892818402775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45936.892818402775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45936.892818402775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45936.892818402775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45936.892818402775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45936.892818402775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45936.892818402775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45936.892818402775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45936.892818402775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45936.892818402775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45936.892818402775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45936.892818402775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45936.892818402775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45936.892818402775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45936.892818402775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45936.892818402775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45936.892818402775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45936.892818402775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45936.892818402775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45936.892818402775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45936.892818402775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45936.892818402775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45936.892818402775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45936.892818402775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45936.892818402775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45936.892818402775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45936.892818402775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45936.892818402775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45936.892818402775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45936.892818402775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45936.892818402775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45936.892818402775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45936.892818402775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45936.892818402775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45936.892818402775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45936.892818402775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45936.892818402775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45936.892818402775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45936.892818402775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45936.892818402775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45936.892818402775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45936.892818402775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45936.892818402775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45936.892818402775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45936.892818402775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45936.892818402775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45936.892818402775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45936.892818402775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45936.892818402775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45936.892818402775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45936.892818402775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45936.892818402775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45936.892818402775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45936.892818402775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45936.892818402775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45936.892818402775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45936.892818402775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45936.892818402775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45936.892818402775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45936.892818402775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45936.892818402775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45936.892818402775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45936.892818402775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45936.892818402775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ref="G682:G745" ca="1" si="11">IFERROR(NOW()-F682,"-")</f>
        <v>45936.892818402775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45936.892818402775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45936.892818402775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45936.892818402775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45936.892818402775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45936.892818402775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45936.892818402775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45936.892818402775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45936.892818402775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45936.892818402775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45936.892818402775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45936.892818402775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45936.892818402775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45936.892818402775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45936.892818402775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45936.892818402775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45936.892818402775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45936.892818402775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45936.892818402775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45936.892818402775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45936.892818402775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45936.892818402775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45936.892818402775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45936.892818402775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45936.892818402775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45936.892818402775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45936.892818402775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45936.892818402775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45936.892818402775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45936.892818402775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45936.892818402775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45936.892818402775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45936.892818402775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45936.892818402775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45936.892818402775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45936.892818402775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45936.892818402775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45936.892818402775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45936.892818402775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45936.892818402775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45936.892818402775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45936.892818402775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45936.892818402775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45936.892818402775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45936.892818402775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45936.892818402775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45936.892818402775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45936.892818402775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45936.892818402775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45936.892818402775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45936.892818402775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45936.892818402775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45936.892818402775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45936.892818402775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45936.892818402775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45936.892818402775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45936.892818402775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45936.892818402775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45936.892818402775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45936.892818402775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45936.892818402775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45936.892818402775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45936.892818402775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45936.892818402775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ref="G746:G809" ca="1" si="12">IFERROR(NOW()-F746,"-")</f>
        <v>45936.892818402775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45936.892818402775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45936.892818402775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45936.892818402775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45936.892818402775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45936.892818402775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45936.892818402775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45936.892818402775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45936.892818402775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45936.892818402775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45936.892818402775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45936.892818402775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45936.892818402775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45936.892818402775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45936.892818402775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45936.892818402775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45936.892818402775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45936.892818402775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45936.892818402775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45936.892818402775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45936.892818402775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45936.892818402775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45936.892818402775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45936.892818402775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45936.892818402775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45936.892818402775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45936.892818402775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45936.892818402775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45936.892818402775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45936.892818402775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45936.892818402775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45936.892818402775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45936.892818402775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45936.892818402775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45936.892818402775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45936.892818402775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45936.892818402775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45936.892818402775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45936.892818402775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45936.892818402775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45936.892818402775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45936.892818402775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45936.892818402775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45936.892818402775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45936.892818402775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45936.892818402775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45936.892818402775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45936.892818402775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45936.892818402775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45936.892818402775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45936.892818402775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45936.892818402775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45936.892818402775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45936.892818402775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45936.892818402775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45936.892818402775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45936.892818402775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45936.892818402775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45936.892818402775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45936.892818402775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45936.892818402775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45936.892818402775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45936.892818402775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45936.892818402775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ref="G810:G873" ca="1" si="13">IFERROR(NOW()-F810,"-")</f>
        <v>45936.892818402775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45936.892818402775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45936.892818402775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45936.892818402775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45936.892818402775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45936.892818402775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45936.892818402775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45936.892818402775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45936.892818402775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45936.892818402775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45936.892818402775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45936.892818402775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45936.892818402775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45936.892818402775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45936.892818402775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45936.892818402775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45936.892818402775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45936.892818402775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45936.892818402775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45936.892818402775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45936.892818402775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45936.892818402775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45936.892818402775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45936.892818402775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45936.892818402775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45936.892818402775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45936.892818402775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45936.892818402775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45936.892818402775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45936.892818402775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45936.892818402775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45936.892818402775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45936.892818402775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45936.892818402775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45936.892818402775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45936.892818402775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45936.892818402775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45936.892818402775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45936.892818402775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45936.892818402775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45936.892818402775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45936.892818402775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45936.892818402775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45936.892818402775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45936.892818402775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45936.892818402775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45936.892818402775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45936.892818402775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45936.892818402775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45936.892818402775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45936.892818402775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45936.892818402775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45936.892818402775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45936.892818402775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45936.892818402775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45936.892818402775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45936.892818402775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45936.892818402775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45936.892818402775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45936.892818402775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45936.892818402775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45936.892818402775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45936.892818402775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45936.892818402775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ref="G874:G937" ca="1" si="14">IFERROR(NOW()-F874,"-")</f>
        <v>45936.892818402775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45936.892818402775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45936.892818402775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45936.892818402775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45936.892818402775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45936.892818402775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45936.892818402775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45936.892818402775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45936.892818402775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45936.892818402775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45936.892818402775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45936.892818402775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45936.892818402775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45936.892818402775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45936.892818402775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45936.892818402775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45936.892818402775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45936.892818402775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45936.892818402775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45936.892818402775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45936.892818402775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45936.892818402775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45936.892818402775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45936.892818402775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45936.892818402775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45936.892818402775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45936.892818402775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45936.892818402775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45936.892818402775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45936.892818402775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45936.892818402775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45936.892818402775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45936.892818402775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45936.892818402775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45936.892818402775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45936.892818402775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45936.892818402775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45936.892818402775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45936.892818402775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45936.892818402775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45936.892818402775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45936.892818402775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45936.892818402775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45936.892818402775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45936.892818402775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45936.892818402775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45936.892818402775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45936.892818402775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45936.892818402775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45936.892818402775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45936.892818402775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45936.892818402775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45936.892818402775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45936.892818402775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45936.892818402775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45936.892818402775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45936.892818402775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45936.892818402775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45936.892818402775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45936.892818402775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45936.892818402775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45936.892818402775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45936.892818402775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45936.892818402775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ref="G938:G1001" ca="1" si="15">IFERROR(NOW()-F938,"-")</f>
        <v>45936.892818402775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45936.892818402775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45936.892818402775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45936.892818402775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45936.892818402775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45936.892818402775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45936.892818402775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45936.892818402775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45936.892818402775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45936.892818402775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45936.892818402775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45936.892818402775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45936.892818402775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45936.892818402775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45936.892818402775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45936.892818402775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45936.892818402775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45936.892818402775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45936.892818402775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45936.892818402775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45936.892818402775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45936.892818402775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45936.892818402775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45936.892818402775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45936.892818402775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45936.892818402775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45936.892818402775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45936.892818402775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45936.892818402775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45936.892818402775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45936.892818402775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45936.892818402775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45936.892818402775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45936.892818402775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45936.892818402775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45936.892818402775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45936.892818402775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45936.892818402775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45936.892818402775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45936.892818402775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45936.892818402775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45936.892818402775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45936.892818402775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45936.892818402775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45936.892818402775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45936.892818402775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45936.892818402775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45936.892818402775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45936.892818402775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45936.892818402775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45936.892818402775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45936.892818402775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45936.892818402775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45936.892818402775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45936.892818402775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45936.892818402775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45936.892818402775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45936.892818402775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45936.892818402775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45936.892818402775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45936.892818402775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45936.892818402775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45936.892818402775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45936.892818402775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ref="G1002:G1065" ca="1" si="16">IFERROR(NOW()-F1002,"-")</f>
        <v>45936.892818402775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45936.892818402775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45936.892818402775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45936.892818402775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45936.892818402775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45936.892818402775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45936.892818402775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45936.892818402775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45936.892818402775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45936.892818402775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45936.892818402775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45936.892818402775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45936.892818402775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45936.892818402775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45936.892818402775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45936.892818402775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45936.892818402775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45936.892818402775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45936.892818402775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45936.892818402775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45936.892818402775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45936.892818402775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45936.892818402775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45936.892818402775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45936.892818402775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45936.892818402775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45936.892818402775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45936.892818402775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45936.892818402775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45936.892818402775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45936.892818402775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45936.892818402775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45936.892818402775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45936.892818402775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45936.892818402775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45936.892818402775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45936.892818402775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45936.892818402775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45936.892818402775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45936.892818402775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45936.892818402775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45936.892818402775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45936.892818402775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45936.892818402775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45936.892818402775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45936.892818402775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45936.892818402775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45936.892818402775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45936.892818402775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45936.892818402775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45936.892818402775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45936.892818402775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45936.892818402775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45936.892818402775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45936.892818402775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45936.892818402775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45936.892818402775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45936.892818402775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45936.892818402775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45936.892818402775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45936.892818402775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45936.892818402775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45936.892818402775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45936.892818402775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ref="G1066:G1129" ca="1" si="17">IFERROR(NOW()-F1066,"-")</f>
        <v>45936.892818402775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45936.892818402775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45936.892818402775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45936.892818402775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45936.892818402775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45936.892818402775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45936.892818402775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45936.892818402775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45936.892818402775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45936.892818402775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45936.892818402775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45936.892818402775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45936.892818402775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45936.892818402775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45936.892818402775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45936.892818402775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45936.892818402775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45936.892818402775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45936.892818402775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45936.892818402775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45936.892818402775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45936.892818402775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45936.892818402775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45936.892818402775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45936.892818402775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45936.892818402775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45936.892818402775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45936.892818402775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45936.892818402775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45936.892818402775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45936.892818402775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45936.892818402775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45936.892818402775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45936.892818402775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45936.892818402775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45936.892818402775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45936.892818402775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45936.892818402775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45936.892818402775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45936.892818402775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45936.892818402775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45936.892818402775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45936.892818402775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45936.892818402775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45936.892818402775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45936.892818402775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45936.892818402775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45936.892818402775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45936.892818402775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45936.892818402775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45936.892818402775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45936.892818402775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45936.892818402775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45936.892818402775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45936.892818402775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45936.892818402775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45936.892818402775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45936.892818402775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45936.892818402775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45936.892818402775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45936.892818402775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45936.892818402775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45936.892818402775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45936.892818402775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ref="G1130:G1193" ca="1" si="18">IFERROR(NOW()-F1130,"-")</f>
        <v>45936.892818402775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45936.892818402775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45936.892818402775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45936.892818402775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45936.892818402775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45936.892818402775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45936.892818402775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45936.892818402775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45936.892818402775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45936.892818402775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45936.892818402775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45936.892818402775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45936.892818402775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45936.892818402775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45936.892818402775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45936.892818402775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45936.892818402775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45936.892818402775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45936.892818402775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45936.892818402775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45936.892818402775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45936.892818402775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45936.892818402775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45936.892818402775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45936.892818402775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45936.892818402775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45936.892818402775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45936.892818402775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45936.892818402775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45936.892818402775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45936.892818402775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45936.892818402775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45936.892818402775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45936.892818402775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45936.892818402775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45936.892818402775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45936.892818402775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45936.892818402775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45936.892818402775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45936.892818402775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45936.892818402775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45936.892818402775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45936.892818402775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45936.892818402775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45936.892818402775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45936.892818402775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45936.892818402775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45936.892818402775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45936.892818402775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45936.892818402775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45936.892818402775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45936.892818402775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45936.892818402775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45936.892818402775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45936.892818402775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45936.892818402775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45936.892818402775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45936.892818402775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45936.892818402775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45936.892818402775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45936.892818402775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45936.892818402775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45936.892818402775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45936.892818402775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ref="G1194:G1208" ca="1" si="19">IFERROR(NOW()-F1194,"-")</f>
        <v>45936.892818402775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45936.892818402775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45936.892818402775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45936.892818402775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45936.892818402775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45936.892818402775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45936.892818402775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45936.892818402775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45936.892818402775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45936.892818402775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45936.892818402775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45936.892818402775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45936.892818402775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45936.892818402775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45936.892818402775</v>
      </c>
      <c r="H1208" s="22"/>
      <c r="I1208" s="19" t="str">
        <f>IFERROR(VLOOKUP(D1208,DB!A:F,6,0),"")</f>
        <v/>
      </c>
      <c r="J1208" s="18" t="str">
        <f>IFERROR(VLOOKUP(D1208,DB!A:G,7,0),"")</f>
        <v/>
      </c>
      <c r="K1208" s="50"/>
      <c r="L1208" s="23" t="str">
        <f>IFERROR(VLOOKUP(D1208,DB!A:I,9,0),"")</f>
        <v/>
      </c>
    </row>
  </sheetData>
  <dataValidations count="2">
    <dataValidation allowBlank="1" showInputMessage="1" showErrorMessage="1" sqref="E1" xr:uid="{5914219A-CB83-432D-936A-CC0CB6F3982A}"/>
    <dataValidation type="list" allowBlank="1" showInputMessage="1" showErrorMessage="1" sqref="E2:E120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2"/>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1.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233.41210081017925</v>
      </c>
      <c r="H2" s="113">
        <v>45703.474768518521</v>
      </c>
      <c r="I2" s="110" t="str">
        <f>IFERROR(VLOOKUP(D2,DB!A:F,6,0),"")</f>
        <v>SCECO</v>
      </c>
      <c r="J2" s="110" t="str">
        <f>IFERROR(VLOOKUP(D2,DB!A:G,7,0),"")</f>
        <v>Dead</v>
      </c>
      <c r="K2" s="115" t="s">
        <v>39055</v>
      </c>
      <c r="L2" s="107" t="str">
        <f>IFERROR(VLOOKUP(D2,DB!A:I,9,0),"")</f>
        <v>Latis</v>
      </c>
    </row>
    <row r="3" spans="1:16" ht="23.25" customHeight="1">
      <c r="A3" s="110" t="s">
        <v>39056</v>
      </c>
      <c r="B3" s="110" t="str">
        <f>IFERROR(VLOOKUP(D3,DB!A:K,11,0),"")</f>
        <v>R4</v>
      </c>
      <c r="C3" s="111">
        <v>2</v>
      </c>
      <c r="D3" s="107" t="s">
        <v>25891</v>
      </c>
      <c r="E3" s="112" t="s">
        <v>38964</v>
      </c>
      <c r="F3" s="113">
        <v>45935.156944444447</v>
      </c>
      <c r="G3" s="114">
        <f ca="1">IFERROR(NOW()-F3,"")</f>
        <v>1.7358739583287388</v>
      </c>
      <c r="H3" s="113">
        <v>45935.07104166667</v>
      </c>
      <c r="I3" s="110" t="str">
        <f>IFERROR(VLOOKUP(D3,DB!A:F,6,0),"")</f>
        <v>Generator-SG</v>
      </c>
      <c r="J3" s="110" t="str">
        <f>IFERROR(VLOOKUP(D3,DB!A:G,7,0),"")</f>
        <v>Good</v>
      </c>
      <c r="K3" s="115" t="s">
        <v>39057</v>
      </c>
      <c r="L3" s="107" t="str">
        <f>IFERROR(VLOOKUP(D3,DB!A:I,9,0),"")</f>
        <v>Latis</v>
      </c>
    </row>
    <row r="4" spans="1:16" ht="15" customHeight="1">
      <c r="A4" s="141" t="s">
        <v>39058</v>
      </c>
      <c r="B4" s="141" t="str">
        <f>IFERROR(VLOOKUP(D4,DB!A:K,11,0),"")</f>
        <v>R4</v>
      </c>
      <c r="C4" s="142">
        <v>1</v>
      </c>
      <c r="D4" s="143" t="s">
        <v>36054</v>
      </c>
      <c r="E4" s="144" t="s">
        <v>38964</v>
      </c>
      <c r="F4" s="145">
        <v>45936.764467592591</v>
      </c>
      <c r="G4" s="146">
        <f ca="1">IFERROR(NOW()-F4,"")</f>
        <v>0.12835081018420169</v>
      </c>
      <c r="H4" s="145">
        <v>45936.758773148147</v>
      </c>
      <c r="I4" s="141" t="str">
        <f>IFERROR(VLOOKUP(D4,DB!A:F,6,0),"")</f>
        <v>Generator-SG</v>
      </c>
      <c r="J4" s="141" t="str">
        <f>IFERROR(VLOOKUP(D4,DB!A:G,7,0),"")</f>
        <v>Weak</v>
      </c>
      <c r="K4" s="148" t="s">
        <v>39059</v>
      </c>
      <c r="L4" s="143" t="str">
        <f>IFERROR(VLOOKUP(D4,DB!A:I,9,0),"")</f>
        <v>Latis</v>
      </c>
    </row>
    <row r="5" spans="1:16" ht="15" customHeight="1">
      <c r="A5" s="141"/>
      <c r="B5" s="141" t="str">
        <f>IFERROR(VLOOKUP(D5,DB!A:K,11,0),"")</f>
        <v/>
      </c>
      <c r="C5" s="142"/>
      <c r="D5" s="143"/>
      <c r="E5" s="144"/>
      <c r="F5" s="145"/>
      <c r="G5" s="146">
        <f ca="1">IFERROR(NOW()-F5,"")</f>
        <v>45936.892818402775</v>
      </c>
      <c r="H5" s="145"/>
      <c r="I5" s="141" t="str">
        <f>IFERROR(VLOOKUP(D5,DB!A:F,6,0),"")</f>
        <v/>
      </c>
      <c r="J5" s="141" t="str">
        <f>IFERROR(VLOOKUP(D5,DB!A:G,7,0),"")</f>
        <v/>
      </c>
      <c r="K5" s="148"/>
      <c r="L5" s="143" t="str">
        <f>IFERROR(VLOOKUP(D5,DB!A:I,9,0),"")</f>
        <v/>
      </c>
    </row>
    <row r="6" spans="1:16" ht="15" customHeight="1">
      <c r="A6" s="141"/>
      <c r="B6" s="141" t="str">
        <f>IFERROR(VLOOKUP(D6,DB!A:K,11,0),"")</f>
        <v/>
      </c>
      <c r="C6" s="142"/>
      <c r="D6" s="143"/>
      <c r="E6" s="144"/>
      <c r="F6" s="145"/>
      <c r="G6" s="146">
        <f ca="1">IFERROR(NOW()-F6,"")</f>
        <v>45936.892818402775</v>
      </c>
      <c r="H6" s="145"/>
      <c r="I6" s="141" t="str">
        <f>IFERROR(VLOOKUP(D6,DB!A:F,6,0),"")</f>
        <v/>
      </c>
      <c r="J6" s="141" t="str">
        <f>IFERROR(VLOOKUP(D6,DB!A:G,7,0),"")</f>
        <v/>
      </c>
      <c r="K6" s="148"/>
      <c r="L6" s="143" t="str">
        <f>IFERROR(VLOOKUP(D6,DB!A:I,9,0),"")</f>
        <v/>
      </c>
    </row>
    <row r="7" spans="1:16" ht="15" customHeight="1">
      <c r="A7" s="141"/>
      <c r="B7" s="141" t="str">
        <f>IFERROR(VLOOKUP(D7,DB!A:K,11,0),"")</f>
        <v/>
      </c>
      <c r="C7" s="142"/>
      <c r="D7" s="143"/>
      <c r="E7" s="144"/>
      <c r="F7" s="145"/>
      <c r="G7" s="146">
        <f ca="1">IFERROR(NOW()-F7,"")</f>
        <v>45936.892818402775</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45936.892818402775</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45936.892818402775</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45936.892818402775</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45936.892818402775</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45936.892818402775</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45936.892818402775</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45936.892818402775</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45936.892818402775</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45936.892818402775</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45936.892818402775</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45936.892818402775</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45936.892818402775</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45936.892818402775</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45936.892818402775</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45936.892818402775</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45936.892818402775</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45936.892818402775</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45936.892818402775</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45936.892818402775</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45936.892818402775</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45936.892818402775</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45936.892818402775</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45936.892818402775</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45936.892818402775</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45936.892818402775</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45936.892818402775</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45936.892818402775</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45936.892818402775</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45936.892818402775</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6">
        <f ca="1">IFERROR(NOW()-F37,"")</f>
        <v>45936.892818402775</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6">
        <f ca="1">IFERROR(NOW()-F38,"")</f>
        <v>45936.892818402775</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6">
        <f ca="1">IFERROR(NOW()-F39,"")</f>
        <v>45936.892818402775</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7">
        <f ca="1">IFERROR(NOW()-F40,"")</f>
        <v>45936.892818402775</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45936.892818402775</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45936.892818402775</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45936.892818402775</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45936.892818402775</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45936.892818402775</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45936.892818402775</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45936.892818402775</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45936.892818402775</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45936.892818402775</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45936.892818402775</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45936.892818402775</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45936.892818402775</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45936.892818402775</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45936.892818402775</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45936.892818402775</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45936.892818402775</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45936.892818402775</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45936.892818402775</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45936.892818402775</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45936.892818402775</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45936.892818402775</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45936.892818402775</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45936.892818402775</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45936.892818402775</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45936.892818402775</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45936.892818402775</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45936.892818402775</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45936.892818402775</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45936.892818402775</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45936.892818402775</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45936.892818402775</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45936.892818402775</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45936.892818402775</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45936.892818402775</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45936.892818402775</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45936.892818402775</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45936.892818402775</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45936.892818402775</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45936.892818402775</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45936.892818402775</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45936.892818402775</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45936.892818402775</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45936.892818402775</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45936.892818402775</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45936.892818402775</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45936.892818402775</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45936.892818402775</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45936.892818402775</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45936.892818402775</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45936.892818402775</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45936.892818402775</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45936.892818402775</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45936.892818402775</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45936.892818402775</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45936.892818402775</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45936.892818402775</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45936.892818402775</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45936.892818402775</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45936.892818402775</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45936.892818402775</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45936.892818402775</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45936.892818402775</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45936.892818402775</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45936.892818402775</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45936.892818402775</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45936.892818402775</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45936.892818402775</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45936.892818402775</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45936.892818402775</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45936.892818402775</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45936.892818402775</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45936.892818402775</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45936.892818402775</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45936.892818402775</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45936.892818402775</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45936.892818402775</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45936.892818402775</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45936.892818402775</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45936.892818402775</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45936.892818402775</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45936.892818402775</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45936.892818402775</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45936.892818402775</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45936.892818402775</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45936.892818402775</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45936.892818402775</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45936.892818402775</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45936.892818402775</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45936.892818402775</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45936.892818402775</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45936.892818402775</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45936.892818402775</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45936.892818402775</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45936.892818402775</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45936.892818402775</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45936.892818402775</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45936.892818402775</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45936.892818402775</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45936.892818402775</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45936.892818402775</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45936.892818402775</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45936.892818402775</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45936.892818402775</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45936.892818402775</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45936.892818402775</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45936.892818402775</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45936.892818402775</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45936.892818402775</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45936.892818402775</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45936.892818402775</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45936.892818402775</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45936.892818402775</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45936.892818402775</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45936.892818402775</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45936.892818402775</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45936.892818402775</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45936.892818402775</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45936.892818402775</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45936.892818402775</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45936.892818402775</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45936.892818402775</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45936.892818402775</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45936.892818402775</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45936.892818402775</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45936.892818402775</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45936.892818402775</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45936.892818402775</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45936.892818402775</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45936.892818402775</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45936.892818402775</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45936.892818402775</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45936.892818402775</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45936.892818402775</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45936.892818402775</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45936.892818402775</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45936.892818402775</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45936.892818402775</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45936.892818402775</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45936.892818402775</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45936.892818402775</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45936.892818402775</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45936.892818402775</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45936.892818402775</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45936.892818402775</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45936.892818402775</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45936.892818402775</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45936.892818402775</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45936.892818402775</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45936.892818402775</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45936.892818402775</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45936.892818402775</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45936.892818402775</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45936.892818402775</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45936.892818402775</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45936.892818402775</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45936.892818402775</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45936.892818402775</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45936.892818402775</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45936.892818402775</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45936.892818402775</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45936.892818402775</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45936.892818402775</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45936.892818402775</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45936.892818402775</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45936.892818402775</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45936.892818402775</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45936.892818402775</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45936.892818402775</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45936.892818402775</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45936.892818402775</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45936.892818402775</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45936.892818402775</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45936.892818402775</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45936.892818402775</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45936.892818402775</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45936.892818402775</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45936.892818402775</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45936.892818402775</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45936.892818402775</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45936.892818402775</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45936.892818402775</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45936.892818402775</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45936.892818402775</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45936.892818402775</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45936.892818402775</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45936.892818402775</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45936.892818402775</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45936.892818402775</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45936.892818402775</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45936.892818402775</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45936.892818402775</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45936.892818402775</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45936.892818402775</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45936.892818402775</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45936.892818402775</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45936.892818402775</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45936.892818402775</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45936.892818402775</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45936.892818402775</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45936.892818402775</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45936.892818402775</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45936.892818402775</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45936.892818402775</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45936.892818402775</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45936.892818402775</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45936.892818402775</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45936.892818402775</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45936.892818402775</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45936.892818402775</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45936.892818402775</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45936.892818402775</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45936.892818402775</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45936.892818402775</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45936.892818402775</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45936.892818402775</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45936.892818402775</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45936.892818402775</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45936.892818402775</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45936.892818402775</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45936.892818402775</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45936.892818402775</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45936.892818402775</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45936.892818402775</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45936.892818402775</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45936.892818402775</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45936.892818402775</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45936.892818402775</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45936.892818402775</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45936.892818402775</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45936.892818402775</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45936.892818402775</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45936.892818402775</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45936.892818402775</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45936.892818402775</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45936.892818402775</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45936.892818402775</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45936.892818402775</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45936.892818402775</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45936.892818402775</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45936.892818402775</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45936.892818402775</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45936.892818402775</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45936.892818402775</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45936.892818402775</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45936.892818402775</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45936.892818402775</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45936.892818402775</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45936.892818402775</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45936.892818402775</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45936.892818402775</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45936.892818402775</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45936.892818402775</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45936.892818402775</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45936.892818402775</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45936.892818402775</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45936.892818402775</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45936.892818402775</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45936.892818402775</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45936.892818402775</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45936.892818402775</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45936.892818402775</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45936.892818402775</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45936.892818402775</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45936.892818402775</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45936.892818402775</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45936.892818402775</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45936.892818402775</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45936.892818402775</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45936.892818402775</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45936.892818402775</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45936.892818402775</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45936.892818402775</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45936.892818402775</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45936.892818402775</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45936.892818402775</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45936.892818402775</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45936.892818402775</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45936.892818402775</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45936.892818402775</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45936.892818402775</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45936.892818402775</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45936.892818402775</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45936.892818402775</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45936.892818402775</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45936.892818402775</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45936.892818402775</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45936.892818402775</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45936.892818402775</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45936.892818402775</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45936.892818402775</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45936.892818402775</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45936.892818402775</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45936.892818402775</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45936.892818402775</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45936.892818402775</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45936.892818402775</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45936.892818402775</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45936.892818402775</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45936.892818402775</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45936.892818402775</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45936.892818402775</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45936.892818402775</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45936.892818402775</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45936.892818402775</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45936.892818402775</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45936.892818402775</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45936.892818402775</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45936.892818402775</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45936.892818402775</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45936.892818402775</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45936.892818402775</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45936.892818402775</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45936.892818402775</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45936.892818402775</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45936.892818402775</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45936.892818402775</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45936.892818402775</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45936.892818402775</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45936.892818402775</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45936.892818402775</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45936.892818402775</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45936.892818402775</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45936.892818402775</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45936.892818402775</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45936.892818402775</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45936.892818402775</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45936.892818402775</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45936.892818402775</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45936.892818402775</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45936.892818402775</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45936.892818402775</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45936.892818402775</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45936.892818402775</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45936.892818402775</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45936.892818402775</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45936.892818402775</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45936.892818402775</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45936.892818402775</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45936.892818402775</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45936.892818402775</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45936.892818402775</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45936.892818402775</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45936.892818402775</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45936.892818402775</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45936.892818402775</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45936.892818402775</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45936.892818402775</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45936.892818402775</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45936.892818402775</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45936.892818402775</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45936.892818402775</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45936.892818402775</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45936.892818402775</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45936.892818402775</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45936.892818402775</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45936.892818402775</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45936.892818402775</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45936.892818402775</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45936.892818402775</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45936.892818402775</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45936.892818402775</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45936.892818402775</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45936.892818402775</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45936.892818402775</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45936.892818402775</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45936.892818402775</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45936.892818402775</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45936.892818402775</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45936.892818402775</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45936.892818402775</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45936.892818402775</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45936.892818402775</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45936.892818402775</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45936.892818402775</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45936.892818402775</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45936.892818402775</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45936.892818402775</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45936.892818402775</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45936.892818402775</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45936.892818402775</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45936.892818402775</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45936.892818402775</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45936.892818402775</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45936.892818402775</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45936.892818402775</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45936.892818402775</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45936.892818402775</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45936.892818402775</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45936.892818402775</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45936.892818402775</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45936.892818402775</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45936.892818402775</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45936.892818402775</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45936.892818402775</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45936.892818402775</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45936.892818402775</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45936.892818402775</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45936.892818402775</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45936.892818402775</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45936.892818402775</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45936.892818402775</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45936.892818402775</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45936.892818402775</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45936.892818402775</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45936.892818402775</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45936.892818402775</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45936.892818402775</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45936.892818402775</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45936.892818402775</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45936.892818402775</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45936.892818402775</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45936.892818402775</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45936.892818402775</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45936.892818402775</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45936.892818402775</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45936.892818402775</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45936.892818402775</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45936.892818402775</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45936.892818402775</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45936.892818402775</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45936.892818402775</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45936.892818402775</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45936.892818402775</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45936.892818402775</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45936.892818402775</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45936.892818402775</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45936.892818402775</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45936.892818402775</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45936.892818402775</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45936.892818402775</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45936.892818402775</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45936.892818402775</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45936.892818402775</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45936.892818402775</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45936.892818402775</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45936.892818402775</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45936.892818402775</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45936.892818402775</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45936.892818402775</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45936.892818402775</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45936.892818402775</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45936.892818402775</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45936.892818402775</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45936.892818402775</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45936.892818402775</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45936.892818402775</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45936.892818402775</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45936.892818402775</v>
      </c>
      <c r="H488" s="145"/>
      <c r="I488" s="141" t="str">
        <f>IFERROR(VLOOKUP(D488,DB!A:F,6,0),"")</f>
        <v/>
      </c>
      <c r="J488" s="141" t="str">
        <f>IFERROR(VLOOKUP(D488,DB!A:G,7,0),"")</f>
        <v/>
      </c>
      <c r="K488" s="148"/>
      <c r="L488" s="143" t="str">
        <f>IFERROR(VLOOKUP(D488,DB!A:I,9,0),"")</f>
        <v/>
      </c>
    </row>
    <row r="489" spans="1:12" ht="15" customHeight="1">
      <c r="A489" s="141"/>
      <c r="B489" s="141" t="str">
        <f>IFERROR(VLOOKUP(D489,DB!A:K,11,0),"")</f>
        <v/>
      </c>
      <c r="C489" s="142"/>
      <c r="D489" s="143"/>
      <c r="E489" s="144"/>
      <c r="F489" s="145"/>
      <c r="G489" s="147">
        <f ca="1">IFERROR(NOW()-F489,"")</f>
        <v>45936.892818402775</v>
      </c>
      <c r="H489" s="145"/>
      <c r="I489" s="141" t="str">
        <f>IFERROR(VLOOKUP(D489,DB!A:F,6,0),"")</f>
        <v/>
      </c>
      <c r="J489" s="141" t="str">
        <f>IFERROR(VLOOKUP(D489,DB!A:G,7,0),"")</f>
        <v/>
      </c>
      <c r="K489" s="148"/>
      <c r="L489" s="143" t="str">
        <f>IFERROR(VLOOKUP(D489,DB!A:I,9,0),"")</f>
        <v/>
      </c>
    </row>
    <row r="490" spans="1:12" ht="15" customHeight="1">
      <c r="A490" s="141"/>
      <c r="B490" s="141" t="str">
        <f>IFERROR(VLOOKUP(D490,DB!A:K,11,0),"")</f>
        <v/>
      </c>
      <c r="C490" s="142"/>
      <c r="D490" s="143"/>
      <c r="E490" s="144"/>
      <c r="F490" s="145"/>
      <c r="G490" s="147">
        <f ca="1">IFERROR(NOW()-F490,"")</f>
        <v>45936.892818402775</v>
      </c>
      <c r="H490" s="145"/>
      <c r="I490" s="141" t="str">
        <f>IFERROR(VLOOKUP(D490,DB!A:F,6,0),"")</f>
        <v/>
      </c>
      <c r="J490" s="141" t="str">
        <f>IFERROR(VLOOKUP(D490,DB!A:G,7,0),"")</f>
        <v/>
      </c>
      <c r="K490" s="148"/>
      <c r="L490" s="143" t="str">
        <f>IFERROR(VLOOKUP(D490,DB!A:I,9,0),"")</f>
        <v/>
      </c>
    </row>
    <row r="491" spans="1:12" ht="15" customHeight="1">
      <c r="A491" s="141"/>
      <c r="B491" s="141" t="str">
        <f>IFERROR(VLOOKUP(D491,DB!A:K,11,0),"")</f>
        <v/>
      </c>
      <c r="C491" s="142"/>
      <c r="D491" s="143"/>
      <c r="E491" s="144"/>
      <c r="F491" s="145"/>
      <c r="G491" s="147">
        <f ca="1">IFERROR(NOW()-F491,"")</f>
        <v>45936.892818402775</v>
      </c>
      <c r="H491" s="145"/>
      <c r="I491" s="141" t="str">
        <f>IFERROR(VLOOKUP(D491,DB!A:F,6,0),"")</f>
        <v/>
      </c>
      <c r="J491" s="141" t="str">
        <f>IFERROR(VLOOKUP(D491,DB!A:G,7,0),"")</f>
        <v/>
      </c>
      <c r="K491" s="148"/>
      <c r="L491" s="143" t="str">
        <f>IFERROR(VLOOKUP(D491,DB!A:I,9,0),"")</f>
        <v/>
      </c>
    </row>
    <row r="492" spans="1:12" ht="15" customHeight="1">
      <c r="A492" s="149"/>
      <c r="B492" s="149" t="str">
        <f>IFERROR(VLOOKUP(D492,DB!A:K,11,0),"")</f>
        <v/>
      </c>
      <c r="C492" s="150"/>
      <c r="D492" s="151"/>
      <c r="E492" s="152"/>
      <c r="F492" s="153"/>
      <c r="G492" s="154">
        <f ca="1">IFERROR(NOW()-F492,"")</f>
        <v>45936.892818402775</v>
      </c>
      <c r="H492" s="153"/>
      <c r="I492" s="149" t="str">
        <f>IFERROR(VLOOKUP(D492,DB!A:F,6,0),"")</f>
        <v/>
      </c>
      <c r="J492" s="149" t="str">
        <f>IFERROR(VLOOKUP(D492,DB!A:G,7,0),"")</f>
        <v/>
      </c>
      <c r="K492" s="155"/>
      <c r="L492" s="151" t="str">
        <f>IFERROR(VLOOKUP(D492,DB!A:I,9,0),"")</f>
        <v/>
      </c>
    </row>
  </sheetData>
  <dataValidations count="2">
    <dataValidation allowBlank="1" showInputMessage="1" showErrorMessage="1" sqref="E1" xr:uid="{A4F81451-56CC-4543-9497-104C4E44EE4B}"/>
    <dataValidation type="list" allowBlank="1" showInputMessage="1" showErrorMessage="1" sqref="E2:E3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39060</v>
      </c>
      <c r="B2" s="37" t="str">
        <f>IFERROR(VLOOKUP(D2,DB!A:K,11,0),"")</f>
        <v>R5</v>
      </c>
      <c r="C2" s="37">
        <v>3</v>
      </c>
      <c r="D2" s="37" t="s">
        <v>36000</v>
      </c>
      <c r="E2" s="37" t="s">
        <v>38964</v>
      </c>
      <c r="F2" s="38">
        <v>45891.832060185188</v>
      </c>
      <c r="G2" s="39">
        <f t="shared" ref="G2" ca="1" si="0">IFERROR(NOW()-F2,"-")</f>
        <v>45.060758217587136</v>
      </c>
      <c r="H2" s="38">
        <v>45891.790393518517</v>
      </c>
      <c r="I2" s="37" t="str">
        <f>IFERROR(VLOOKUP(D2,DB!A:F,6,0),"")</f>
        <v>Generator-SG</v>
      </c>
      <c r="J2" s="37" t="str">
        <f>IFERROR(VLOOKUP(D2,DB!A:G,7,0),"")</f>
        <v>Vandalized</v>
      </c>
      <c r="K2" s="37" t="s">
        <v>39061</v>
      </c>
      <c r="L2" s="37" t="str">
        <f>IFERROR(VLOOKUP(D2,DB!A:I,9,0),"")</f>
        <v>Latis</v>
      </c>
      <c r="M2" s="136"/>
    </row>
    <row r="3" spans="1:13" ht="30.75">
      <c r="A3" s="37" t="s">
        <v>39062</v>
      </c>
      <c r="B3" s="37" t="str">
        <f>IFERROR(VLOOKUP(D3,DB!A:K,11,0),"")</f>
        <v>R5</v>
      </c>
      <c r="C3" s="37">
        <v>1</v>
      </c>
      <c r="D3" s="37" t="s">
        <v>31295</v>
      </c>
      <c r="E3" s="37" t="s">
        <v>39043</v>
      </c>
      <c r="F3" s="38">
        <v>45926.188877314817</v>
      </c>
      <c r="G3" s="39">
        <f ca="1">IFERROR(NOW()-F3,"-")</f>
        <v>10.70394108795881</v>
      </c>
      <c r="H3" s="38">
        <v>45926.158159722225</v>
      </c>
      <c r="I3" s="37" t="str">
        <f>IFERROR(VLOOKUP(D3,DB!A:F,6,0),"")</f>
        <v>SCECO</v>
      </c>
      <c r="J3" s="37" t="str">
        <f>IFERROR(VLOOKUP(D3,DB!A:G,7,0),"")</f>
        <v>Good</v>
      </c>
      <c r="K3" s="37" t="s">
        <v>39063</v>
      </c>
      <c r="L3" s="37" t="str">
        <f>IFERROR(VLOOKUP(D3,DB!A:I,9,0),"")</f>
        <v>Latis</v>
      </c>
      <c r="M3" s="136"/>
    </row>
    <row r="4" spans="1:13" ht="15">
      <c r="A4" s="37"/>
      <c r="B4" s="37" t="str">
        <f>IFERROR(VLOOKUP(D4,DB!A:K,11,0),"")</f>
        <v/>
      </c>
      <c r="C4" s="37"/>
      <c r="D4" s="137"/>
      <c r="E4" s="37"/>
      <c r="F4" s="38"/>
      <c r="G4" s="39">
        <f ca="1">IFERROR(NOW()-F4,"-")</f>
        <v>45936.892818402775</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45936.892818402775</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45936.892818402775</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45936.892818402775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45936.892818402775</v>
      </c>
      <c r="H8" s="38"/>
      <c r="I8" s="37" t="str">
        <f>IFERROR(VLOOKUP(D8,DB!A:F,6,0),"")</f>
        <v/>
      </c>
      <c r="J8" s="37" t="str">
        <f>IFERROR(VLOOKUP(D8,DB!A:G,7,0),"")</f>
        <v/>
      </c>
      <c r="K8" s="37"/>
      <c r="L8" s="37" t="str">
        <f>IFERROR(VLOOKUP(D8,DB!A:I,9,0),"")</f>
        <v/>
      </c>
      <c r="M8" s="136"/>
    </row>
    <row r="9" spans="1:13" ht="15.75">
      <c r="A9" s="37"/>
      <c r="B9" s="37" t="str">
        <f>IFERROR(VLOOKUP(D9,DB!A:K,11,0),"")</f>
        <v/>
      </c>
      <c r="C9" s="37"/>
      <c r="D9" s="163"/>
      <c r="E9" s="37"/>
      <c r="F9" s="38"/>
      <c r="G9" s="39">
        <f ca="1">IFERROR(NOW()-F9,"-")</f>
        <v>45936.892818402775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45936.892818402775</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45936.892818402775</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45936.892818402775</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45936.892818402775</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45936.892818402775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45936.892818402775</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45936.892818402775</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45936.892818402775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45936.892818402775</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45936.892818402775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45936.892818402775</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45936.892818402775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45936.892818402775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45936.892818402775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45936.892818402775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45936.892818402775</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45936.892818402775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45936.892818402775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45936.892818402775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45936.892818402775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45936.892818402775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45936.892818402775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45936.892818402775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45936.892818402775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45936.892818402775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45936.892818402775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45936.892818402775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45936.892818402775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45936.892818402775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45936.892818402775</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45936.892818402775</v>
      </c>
      <c r="H40" s="134"/>
      <c r="I40" s="92" t="str">
        <f>IFERROR(VLOOKUP(D40,DB!A:F,6,0),"")</f>
        <v/>
      </c>
      <c r="J40" s="92" t="str">
        <f>IFERROR(VLOOKUP(D40,DB!A:G,7,0),"")</f>
        <v/>
      </c>
      <c r="K40" s="92"/>
      <c r="L40" s="92" t="str">
        <f>IFERROR(VLOOKUP(D40,DB!A:I,9,0),"")</f>
        <v/>
      </c>
      <c r="M40" s="136"/>
    </row>
    <row r="41" spans="1:13" ht="15">
      <c r="A41" s="92"/>
      <c r="B41" s="92" t="str">
        <f>IFERROR(VLOOKUP(D41,DB!A:K,11,0),"")</f>
        <v/>
      </c>
      <c r="C41" s="92"/>
      <c r="D41" s="92"/>
      <c r="E41" s="92"/>
      <c r="F41" s="134"/>
      <c r="G41" s="135">
        <f ca="1">IFERROR(NOW()-F41,"-")</f>
        <v>45936.892818402775</v>
      </c>
      <c r="H41" s="134"/>
      <c r="I41" s="92" t="str">
        <f>IFERROR(VLOOKUP(D41,DB!A:F,6,0),"")</f>
        <v/>
      </c>
      <c r="J41" s="92" t="str">
        <f>IFERROR(VLOOKUP(D41,DB!A:G,7,0),"")</f>
        <v/>
      </c>
      <c r="K41" s="92"/>
      <c r="L41" s="92" t="str">
        <f>IFERROR(VLOOKUP(D41,DB!A:I,9,0),"")</f>
        <v/>
      </c>
    </row>
    <row r="42" spans="1:13" ht="15">
      <c r="A42" s="37"/>
      <c r="B42" s="37" t="str">
        <f>IFERROR(VLOOKUP(D42,DB!A:K,11,0),"")</f>
        <v/>
      </c>
      <c r="C42" s="37"/>
      <c r="D42" s="37"/>
      <c r="E42" s="37"/>
      <c r="F42" s="38"/>
      <c r="G42" s="39">
        <f ca="1">IFERROR(NOW()-F42,"-")</f>
        <v>45936.892818402775</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45936.892818402775</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45936.892818402775</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45936.892818402775</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45936.892818402775</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45936.892818402775</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45936.892818402775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45936.892818402775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45936.892818402775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45936.892818402775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45936.892818402775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45936.892818402775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45936.892818402775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45936.892818402775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45936.892818402775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45936.892818402775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45936.892818402775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45936.892818402775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45936.892818402775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45936.892818402775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45936.892818402775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45936.892818402775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45936.892818402775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45936.892818402775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45936.892818402775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45936.892818402775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45936.892818402775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45936.892818402775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45936.892818402775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45936.892818402775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45936.892818402775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45936.892818402775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45936.892818402775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45936.892818402775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45936.892818402775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45936.892818402775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45936.892818402775</v>
      </c>
      <c r="H78" s="38"/>
      <c r="I78" s="37" t="str">
        <f>IFERROR(VLOOKUP(D78,DB!A:F,6,0),"")</f>
        <v/>
      </c>
      <c r="J78" s="37" t="str">
        <f>IFERROR(VLOOKUP(D78,DB!A:G,7,0),"")</f>
        <v/>
      </c>
      <c r="K78" s="37"/>
      <c r="L78" s="37" t="str">
        <f>IFERROR(VLOOKUP(D78,DB!A:I,9,0),"")</f>
        <v/>
      </c>
    </row>
    <row r="79" spans="1:12" ht="15">
      <c r="A79" s="92"/>
      <c r="B79" s="92" t="str">
        <f>IFERROR(VLOOKUP(D79,DB!A:K,11,0),"")</f>
        <v/>
      </c>
      <c r="C79" s="92"/>
      <c r="D79" s="92"/>
      <c r="E79" s="92"/>
      <c r="F79" s="134"/>
      <c r="G79" s="135">
        <f ca="1">IFERROR(NOW()-F79,"-")</f>
        <v>45936.892818402775</v>
      </c>
      <c r="H79" s="134"/>
      <c r="I79" s="92" t="str">
        <f>IFERROR(VLOOKUP(D79,DB!A:F,6,0),"")</f>
        <v/>
      </c>
      <c r="J79" s="92" t="str">
        <f>IFERROR(VLOOKUP(D79,DB!A:G,7,0),"")</f>
        <v/>
      </c>
      <c r="K79" s="92"/>
      <c r="L79" s="92" t="str">
        <f>IFERROR(VLOOKUP(D79,DB!A:I,9,0),"")</f>
        <v/>
      </c>
    </row>
    <row r="80" spans="1:12" ht="15">
      <c r="A80" s="37"/>
      <c r="B80" s="37" t="str">
        <f>IFERROR(VLOOKUP(D80,DB!A:K,11,0),"")</f>
        <v/>
      </c>
      <c r="C80" s="37"/>
      <c r="D80" s="37"/>
      <c r="E80" s="37"/>
      <c r="F80" s="38"/>
      <c r="G80" s="39">
        <f ca="1">IFERROR(NOW()-F80,"-")</f>
        <v>45936.892818402775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45936.892818402775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45936.892818402775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45936.892818402775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45936.892818402775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45936.892818402775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45936.892818402775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45936.892818402775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45936.892818402775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45936.892818402775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45936.892818402775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45936.892818402775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45936.892818402775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45936.892818402775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45936.892818402775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45936.892818402775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45936.892818402775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45936.892818402775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45936.892818402775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45936.892818402775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45936.892818402775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45936.892818402775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45936.892818402775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45936.892818402775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45936.892818402775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45936.892818402775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45936.892818402775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45936.892818402775</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45936.892818402775</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45936.892818402775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45936.892818402775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45936.892818402775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45936.892818402775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45936.892818402775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45936.892818402775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45936.892818402775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45936.892818402775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45936.892818402775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45936.892818402775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45936.892818402775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45936.892818402775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45936.892818402775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45936.892818402775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45936.892818402775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45936.892818402775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45936.892818402775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45936.892818402775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45936.892818402775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45936.892818402775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45936.892818402775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45936.892818402775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45936.892818402775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45936.892818402775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45936.892818402775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45936.892818402775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45936.892818402775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45936.892818402775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45936.892818402775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45936.892818402775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45936.892818402775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45936.892818402775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45936.892818402775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45936.892818402775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45936.892818402775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45936.892818402775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45936.892818402775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45936.892818402775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45936.892818402775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45936.892818402775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45936.892818402775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45936.892818402775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45936.892818402775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45936.892818402775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45936.892818402775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45936.892818402775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45936.892818402775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45936.892818402775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45936.892818402775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45936.892818402775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45936.892818402775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45936.892818402775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45936.892818402775</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45936.892818402775</v>
      </c>
      <c r="H162" s="134"/>
      <c r="I162" s="92" t="str">
        <f>IFERROR(VLOOKUP(D162,DB!A:F,6,0),"")</f>
        <v/>
      </c>
      <c r="J162" s="92" t="str">
        <f>IFERROR(VLOOKUP(D162,DB!A:G,7,0),"")</f>
        <v/>
      </c>
      <c r="K162" s="92"/>
      <c r="L162" s="92" t="str">
        <f>IFERROR(VLOOKUP(D162,DB!A:I,9,0),"")</f>
        <v/>
      </c>
    </row>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1" ht="15"/>
    <row r="482" ht="15"/>
    <row r="483" ht="15"/>
    <row r="484" ht="15"/>
    <row r="485" ht="15"/>
    <row r="486" ht="15"/>
    <row r="487" ht="15"/>
    <row r="488" ht="15"/>
    <row r="489" ht="15"/>
    <row r="490" ht="15"/>
    <row r="492" ht="15"/>
    <row r="493" ht="15"/>
    <row r="494" ht="15"/>
    <row r="497" ht="15"/>
    <row r="498" ht="15"/>
    <row r="499" ht="15"/>
    <row r="500"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2" ht="15"/>
    <row r="813" ht="15"/>
    <row r="814" ht="15"/>
    <row r="815" ht="15"/>
    <row r="816" ht="15"/>
    <row r="817" ht="15"/>
    <row r="821" ht="15"/>
    <row r="822" ht="15"/>
    <row r="832" ht="15"/>
    <row r="837" ht="15"/>
    <row r="848" ht="15"/>
    <row r="849" ht="15"/>
    <row r="856" ht="15"/>
    <row r="857" ht="15"/>
    <row r="861" ht="15"/>
    <row r="862" ht="15"/>
    <row r="863" ht="15"/>
    <row r="870" ht="15"/>
    <row r="871" ht="15"/>
    <row r="872" ht="15"/>
    <row r="873" ht="15"/>
    <row r="875" ht="15"/>
    <row r="876" ht="15"/>
    <row r="877" ht="15"/>
    <row r="880" ht="15"/>
    <row r="881" ht="15"/>
    <row r="882" ht="15"/>
    <row r="883" ht="15"/>
    <row r="885" ht="15"/>
    <row r="886" ht="15"/>
    <row r="887" ht="15"/>
    <row r="888" ht="15"/>
    <row r="889" ht="15"/>
    <row r="890" ht="15"/>
    <row r="892" ht="15"/>
    <row r="893" ht="15"/>
    <row r="895" ht="15"/>
    <row r="896" ht="15"/>
    <row r="898" ht="15"/>
    <row r="899" ht="15"/>
    <row r="900" ht="15"/>
    <row r="902" ht="15"/>
    <row r="903" ht="15"/>
    <row r="904" ht="15"/>
    <row r="905" ht="15"/>
    <row r="906" ht="15"/>
    <row r="910" ht="15"/>
    <row r="911" ht="15"/>
    <row r="912" ht="15"/>
    <row r="913" ht="15"/>
    <row r="916" ht="15"/>
    <row r="917" ht="15"/>
    <row r="920" ht="15"/>
    <row r="961" ht="15"/>
    <row r="962" ht="15"/>
    <row r="965" ht="15"/>
    <row r="966" ht="15"/>
    <row r="973" ht="15"/>
    <row r="974" ht="15"/>
    <row r="977" ht="15"/>
    <row r="979" ht="15"/>
    <row r="981" ht="15"/>
    <row r="982" ht="15"/>
    <row r="983" ht="15"/>
    <row r="986" ht="15"/>
    <row r="987" ht="15"/>
    <row r="989" ht="15"/>
    <row r="992" ht="15"/>
    <row r="993" ht="15"/>
    <row r="995" ht="15"/>
    <row r="996" ht="15"/>
    <row r="997" ht="15"/>
    <row r="998" ht="15"/>
    <row r="999" ht="15"/>
    <row r="1002" ht="15"/>
    <row r="1003" ht="15"/>
    <row r="1004" ht="15"/>
    <row r="1005" ht="15"/>
    <row r="1006" ht="15"/>
    <row r="1007" ht="15"/>
    <row r="1009" ht="15"/>
    <row r="1011" ht="15"/>
    <row r="1013" ht="15"/>
    <row r="1014" ht="15"/>
    <row r="1015" ht="15"/>
    <row r="1017" ht="15"/>
    <row r="1018" ht="15"/>
    <row r="1019" ht="15"/>
    <row r="1020" ht="15"/>
    <row r="1021" ht="15"/>
    <row r="1022" ht="15"/>
    <row r="1023" ht="15"/>
    <row r="1025" ht="15"/>
    <row r="1026" ht="15"/>
    <row r="1027" ht="15"/>
    <row r="1032" ht="15"/>
    <row r="1033" ht="15"/>
    <row r="1037" ht="15"/>
    <row r="1038" ht="15"/>
    <row r="1039" ht="15"/>
    <row r="1042" ht="15"/>
    <row r="1044" ht="15"/>
    <row r="1048" ht="15"/>
    <row r="1052" ht="15"/>
    <row r="1058" ht="15"/>
    <row r="1059" ht="15"/>
    <row r="1061" ht="15"/>
    <row r="1062" ht="15"/>
    <row r="1064" ht="15"/>
    <row r="1067" ht="15"/>
    <row r="1068" ht="15"/>
    <row r="1070" ht="15"/>
    <row r="1072" ht="15"/>
    <row r="1074" ht="15"/>
    <row r="1076" ht="15"/>
    <row r="1077" ht="15"/>
    <row r="1078" ht="15"/>
    <row r="1080" ht="15"/>
    <row r="1081" ht="15"/>
    <row r="1082" ht="15"/>
    <row r="1083" ht="15"/>
    <row r="1086" ht="15"/>
    <row r="1260" ht="15"/>
    <row r="1261" ht="15"/>
    <row r="1271" ht="15"/>
    <row r="1272" ht="15"/>
    <row r="1273" ht="15"/>
    <row r="1279" ht="15"/>
    <row r="1280" ht="15"/>
    <row r="1281" ht="15"/>
    <row r="1282" ht="15"/>
    <row r="1284" ht="15"/>
    <row r="1287" ht="15"/>
    <row r="1288" ht="15"/>
    <row r="1289" ht="15"/>
    <row r="1290" ht="15"/>
    <row r="1292" ht="15"/>
    <row r="1293" ht="15"/>
    <row r="1295" ht="15"/>
    <row r="1296" ht="15"/>
    <row r="1297" ht="15"/>
    <row r="1298" ht="15"/>
    <row r="1300" ht="15"/>
    <row r="1301" ht="15"/>
    <row r="1302" ht="15"/>
    <row r="1305" ht="15"/>
    <row r="1306" ht="15"/>
    <row r="1309" ht="15"/>
    <row r="1310" ht="15"/>
    <row r="1311" ht="15"/>
    <row r="1312" ht="15"/>
    <row r="1313" ht="15"/>
    <row r="1314" ht="15"/>
    <row r="1315" ht="15"/>
    <row r="1316" ht="15"/>
    <row r="1318" ht="15"/>
    <row r="1320" ht="15"/>
    <row r="1321" ht="15"/>
    <row r="1322" ht="15"/>
    <row r="1325" ht="15"/>
    <row r="1335" ht="15"/>
    <row r="1338" ht="15"/>
    <row r="1339" ht="15"/>
    <row r="1343" ht="15"/>
    <row r="1347" ht="15"/>
    <row r="1350" ht="15"/>
    <row r="1352" ht="15"/>
    <row r="1353" ht="15"/>
    <row r="1356" ht="15"/>
    <row r="1358" ht="15"/>
    <row r="1361" ht="15"/>
    <row r="1362" ht="15"/>
    <row r="1363" ht="15"/>
    <row r="1365" ht="15"/>
    <row r="1367" ht="15"/>
    <row r="1368" ht="15"/>
    <row r="1369" ht="15"/>
    <row r="1373" ht="15"/>
    <row r="137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6"/>
  <sheetViews>
    <sheetView tabSelected="1" workbookViewId="0">
      <selection activeCell="D7" sqref="D7"/>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39064</v>
      </c>
      <c r="B2" s="120" t="s">
        <v>5398</v>
      </c>
      <c r="C2" s="137">
        <v>1</v>
      </c>
      <c r="D2" s="120" t="s">
        <v>34463</v>
      </c>
      <c r="E2" s="137" t="s">
        <v>39065</v>
      </c>
      <c r="F2" s="138">
        <v>45926.772847222222</v>
      </c>
      <c r="G2" s="89">
        <f ca="1">IFERROR(NOW()-F2,"-")</f>
        <v>10.119971180552966</v>
      </c>
      <c r="H2" s="139">
        <v>45927.449074074102</v>
      </c>
      <c r="I2" s="120" t="str">
        <f>IFERROR(VLOOKUP(D2,DB!A:F,6,0),"")</f>
        <v>SCECO</v>
      </c>
      <c r="J2" s="120" t="str">
        <f>IFERROR(VLOOKUP(D2,DB!A:G,7,0),"")</f>
        <v>Weak</v>
      </c>
      <c r="K2" s="137" t="s">
        <v>39066</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45936.892818402775</v>
      </c>
      <c r="H3" s="139">
        <v>45927.987534722219</v>
      </c>
      <c r="I3" s="120" t="str">
        <f>IFERROR(VLOOKUP(D3,DB!A:F,6,0),"")</f>
        <v>SCECO</v>
      </c>
      <c r="J3" s="120" t="str">
        <f>IFERROR(VLOOKUP(D3,DB!A:G,7,0),"")</f>
        <v>Vandalized</v>
      </c>
      <c r="K3" s="137" t="s">
        <v>39067</v>
      </c>
      <c r="L3" s="126" t="str">
        <f>IFERROR(VLOOKUP(D3,DB!A:I,9,0),"")</f>
        <v>Latis</v>
      </c>
    </row>
    <row r="4" spans="1:16383" ht="31.5" customHeight="1">
      <c r="A4" s="137" t="s">
        <v>39068</v>
      </c>
      <c r="B4" s="120" t="s">
        <v>5398</v>
      </c>
      <c r="C4" s="137">
        <v>1</v>
      </c>
      <c r="D4" s="120" t="s">
        <v>32861</v>
      </c>
      <c r="E4" s="137" t="s">
        <v>39065</v>
      </c>
      <c r="F4" s="138">
        <v>45933.880972222221</v>
      </c>
      <c r="G4" s="89">
        <f ca="1">IFERROR(NOW()-F4,"-")</f>
        <v>3.0118461805541301</v>
      </c>
      <c r="H4" s="139">
        <v>45929.455266203702</v>
      </c>
      <c r="I4" s="120" t="str">
        <f>IFERROR(VLOOKUP(D4,DB!A:F,6,0),"")</f>
        <v>SCECO</v>
      </c>
      <c r="J4" s="120" t="str">
        <f>IFERROR(VLOOKUP(D4,DB!A:G,7,0),"")</f>
        <v>In progress</v>
      </c>
      <c r="K4" s="137" t="s">
        <v>39066</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39069</v>
      </c>
      <c r="B5" s="120" t="s">
        <v>5398</v>
      </c>
      <c r="C5" s="137">
        <v>1</v>
      </c>
      <c r="D5" s="120" t="s">
        <v>33408</v>
      </c>
      <c r="E5" s="137" t="s">
        <v>38964</v>
      </c>
      <c r="F5" s="138">
        <v>45934.942245370374</v>
      </c>
      <c r="G5" s="89">
        <f ca="1">IFERROR(NOW()-F5,"-")</f>
        <v>1.950573032401735</v>
      </c>
      <c r="H5" s="139">
        <v>45934.470231481479</v>
      </c>
      <c r="I5" s="120" t="str">
        <f>IFERROR(VLOOKUP(D5,DB!A:F,6,0),"")</f>
        <v>SCECO</v>
      </c>
      <c r="J5" s="120" t="str">
        <f>IFERROR(VLOOKUP(D5,DB!A:G,7,0),"")</f>
        <v>Dead</v>
      </c>
      <c r="K5" s="137" t="s">
        <v>39066</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45936.892818402775</v>
      </c>
      <c r="H6" s="124"/>
      <c r="I6" s="120" t="str">
        <f>IFERROR(VLOOKUP(D6,DB!A:F,6,0),"")</f>
        <v/>
      </c>
      <c r="J6" s="119" t="str">
        <f>IFERROR(VLOOKUP(D6,DB!A:G,7,0),"")</f>
        <v/>
      </c>
      <c r="K6" s="125"/>
      <c r="L6" s="126" t="str">
        <f>IFERROR(VLOOKUP(D6,DB!A:I,9,0),"")</f>
        <v/>
      </c>
    </row>
    <row r="7" spans="1:16383" ht="31.5" customHeight="1">
      <c r="A7" s="121"/>
      <c r="B7" s="120" t="str">
        <f>IFERROR(VLOOKUP(D7,DB!A:K,11,0),"")</f>
        <v/>
      </c>
      <c r="C7" s="122"/>
      <c r="D7" s="120"/>
      <c r="E7" s="123"/>
      <c r="F7" s="124"/>
      <c r="G7" s="89">
        <f ca="1">IFERROR(NOW()-F7,"-")</f>
        <v>45936.892818402775</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45936.892818402775</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45936.892818402775</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45936.892818402775</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40"/>
      <c r="E11" s="123"/>
      <c r="F11" s="124"/>
      <c r="G11" s="89">
        <f ca="1">IFERROR(NOW()-F11,"-")</f>
        <v>45936.892818402775</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45936.892818402775</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45936.892818402775</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45936.892818402775</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45936.892818402775</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45936.892818402775</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45936.892818402775</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45936.892818402775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45936.892818402775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45936.892818402775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45936.892818402775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45936.892818402775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45936.892818402775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45936.892818402775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45936.892818402775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45936.892818402775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45936.892818402775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45936.892818402775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45936.892818402775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45936.892818402775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45936.892818402775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45936.892818402775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45936.892818402775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45936.892818402775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45936.892818402775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45936.892818402775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45936.892818402775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45936.892818402775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45936.892818402775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45936.892818402775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45936.892818402775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45936.892818402775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45936.892818402775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45936.892818402775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45936.892818402775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45936.892818402775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45936.892818402775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45936.892818402775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45936.892818402775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45936.892818402775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45936.892818402775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45936.892818402775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45936.892818402775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45936.892818402775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45936.892818402775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45936.892818402775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45936.892818402775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45936.892818402775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45936.892818402775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45936.892818402775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45936.892818402775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45936.892818402775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45936.892818402775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45936.892818402775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45936.892818402775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45936.892818402775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45936.892818402775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45936.892818402775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45936.892818402775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45936.892818402775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45936.892818402775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45936.892818402775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45936.892818402775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45936.892818402775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45936.892818402775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45936.892818402775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45936.892818402775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45936.892818402775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45936.892818402775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45936.892818402775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45936.892818402775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45936.892818402775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45936.892818402775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45936.892818402775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45936.892818402775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45936.892818402775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45936.892818402775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45936.892818402775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45936.892818402775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45936.892818402775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45936.892818402775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45936.892818402775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45936.892818402775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45936.892818402775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45936.892818402775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45936.892818402775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45936.892818402775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45936.892818402775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45936.892818402775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45936.892818402775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45936.892818402775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45936.892818402775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45936.892818402775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45936.892818402775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45936.892818402775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45936.892818402775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45936.892818402775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45936.892818402775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45936.892818402775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45936.892818402775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45936.892818402775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45936.892818402775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45936.892818402775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45936.892818402775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45936.892818402775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45936.892818402775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45936.892818402775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45936.892818402775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45936.892818402775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45936.892818402775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45936.892818402775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45936.892818402775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45936.892818402775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45936.892818402775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45936.892818402775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45936.892818402775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45936.892818402775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45936.892818402775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45936.892818402775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45936.892818402775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45936.892818402775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45936.892818402775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45936.892818402775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45936.892818402775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45936.892818402775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45936.892818402775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45936.892818402775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45936.892818402775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45936.892818402775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45936.892818402775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45936.892818402775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45936.892818402775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45936.892818402775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45936.892818402775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45936.892818402775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45936.892818402775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45936.892818402775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45936.892818402775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45936.892818402775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45936.892818402775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45936.892818402775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45936.892818402775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45936.892818402775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45936.892818402775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45936.892818402775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45936.892818402775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45936.892818402775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45936.892818402775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45936.892818402775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45936.892818402775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45936.892818402775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45936.892818402775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45936.892818402775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45936.892818402775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45936.892818402775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45936.892818402775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45936.892818402775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45936.892818402775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45936.892818402775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45936.892818402775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45936.892818402775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45936.892818402775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45936.892818402775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45936.892818402775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45936.892818402775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45936.892818402775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45936.892818402775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45936.892818402775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45936.892818402775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45936.892818402775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45936.892818402775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45936.892818402775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45936.892818402775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45936.892818402775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45936.892818402775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45936.892818402775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45936.892818402775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45936.892818402775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45936.892818402775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45936.892818402775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45936.892818402775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45936.892818402775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45936.892818402775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45936.892818402775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45936.892818402775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45936.892818402775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45936.892818402775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45936.892818402775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45936.892818402775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45936.892818402775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45936.892818402775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45936.892818402775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45936.892818402775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45936.892818402775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45936.892818402775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45936.892818402775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45936.892818402775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45936.892818402775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45936.892818402775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45936.892818402775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45936.892818402775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45936.892818402775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45936.892818402775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45936.892818402775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45936.892818402775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45936.892818402775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45936.892818402775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45936.892818402775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45936.892818402775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45936.892818402775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45936.892818402775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45936.892818402775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45936.892818402775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45936.892818402775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45936.892818402775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45936.892818402775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45936.892818402775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45936.892818402775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45936.892818402775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45936.892818402775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45936.892818402775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45936.892818402775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45936.892818402775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45936.892818402775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45936.892818402775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45936.892818402775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45936.892818402775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45936.892818402775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45936.892818402775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45936.892818402775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45936.892818402775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45936.892818402775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45936.892818402775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45936.892818402775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45936.892818402775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45936.892818402775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45936.892818402775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45936.892818402775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45936.892818402775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45936.892818402775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45936.892818402775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45936.892818402775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45936.892818402775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45936.892818402775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45936.892818402775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45936.892818402775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45936.892818402775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45936.892818402775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45936.892818402775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45936.892818402775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45936.892818402775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45936.892818402775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45936.892818402775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45936.892818402775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45936.892818402775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45936.892818402775</v>
      </c>
      <c r="H266" s="124"/>
      <c r="I266" s="120" t="str">
        <f>IFERROR(VLOOKUP(D266,DB!A:F,6,0),"")</f>
        <v/>
      </c>
      <c r="J266" s="119" t="str">
        <f>IFERROR(VLOOKUP(D266,DB!A:G,7,0),"")</f>
        <v/>
      </c>
      <c r="K266" s="125"/>
      <c r="L266" s="126" t="str">
        <f>IFERROR(VLOOKUP(D266,DB!A:I,9,0),"")</f>
        <v/>
      </c>
    </row>
  </sheetData>
  <dataValidations count="2">
    <dataValidation allowBlank="1" showInputMessage="1" showErrorMessage="1" sqref="E1" xr:uid="{380493DB-286A-4683-AF55-C78F04945A49}"/>
    <dataValidation type="list" allowBlank="1" showInputMessage="1" showErrorMessage="1" sqref="E3 E5:E26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2025-10-06T18:27:42Z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