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78" documentId="13_ncr:1_{F6CB121F-512D-4AA6-A0C1-0FB36C537598}" xr6:coauthVersionLast="47" xr6:coauthVersionMax="47" xr10:uidLastSave="{0FB59441-BF83-4EC3-9E5D-A3045C028D4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8" i="2"/>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<sst xmlns="http://schemas.openxmlformats.org/spreadsheetml/2006/main" count="178584" uniqueCount="39073">
  <si>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</si>
  <si>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</si>
  <si>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</si>
  <si>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</si>
  <si>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</si>
  <si>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</si>
  <si>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</si>
  <si>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</si>
  <si>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</si>
  <si>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</si>
  <si>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</si>
  <si>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</si>
  <si>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</si>
  <si>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</si>
  <si>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</si>
  <si>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</si>
  <si>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</si>
  <si>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</si>
  <si>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</si>
  <si>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</si>
  <si>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</si>
  <si>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</si>
  <si>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</si>
  <si>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</si>
  <si>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</si>
  <si>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</si>
  <si>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</si>
  <si>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</si>
  <si>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</si>
  <si>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</si>
  <si>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</si>
  <si>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</si>
  <si>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</si>
  <si>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</si>
  <si>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</si>
  <si>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</si>
  <si>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</si>
  <si>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</si>
  <si>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</si>
  <si>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</si>
  <si>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</si>
  <si>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</si>
  <si>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</si>
  <si>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</si>
  <si>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</si>
  <si>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</si>
  <si>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</si>
  <si>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</si>
  <si>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</si>
  <si>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</si>
  <si>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</si>
  <si>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</si>
  <si>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</si>
  <si>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</si>
  <si>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</si>
  <si>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</si>
  <si>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</si>
  <si>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</si>
  <si>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</si>
  <si>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</si>
  <si>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</si>
  <si>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</si>
  <si>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</si>
  <si>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</si>
  <si>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</si>
  <si>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</si>
  <si>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</si>
  <si>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</si>
  <si>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</si>
  <si>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</si>
  <si>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</si>
  <si>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</si>
  <si>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</si>
  <si>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</si>
  <si>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</si>
  <si>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</si>
  <si>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</si>
  <si>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</si>
  <si>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</si>
  <si>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</si>
  <si>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</si>
  <si>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</si>
  <si>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</si>
  <si>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</si>
  <si>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</si>
  <si>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</si>
  <si>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</si>
  <si>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</si>
  <si>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</si>
  <si>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</si>
  <si>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</si>
  <si>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</si>
  <si>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</si>
  <si>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</si>
  <si>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</si>
  <si>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</si>
  <si>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</si>
  <si>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</si>
  <si>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</si>
  <si>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</si>
  <si>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</si>
  <si>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</si>
  <si>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</si>
  <si>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</si>
  <si>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</si>
  <si>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</si>
  <si>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</si>
  <si>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</si>
  <si>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</si>
  <si>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</si>
  <si>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</si>
  <si>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</si>
  <si>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</si>
  <si>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</si>
  <si>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</si>
  <si>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</si>
  <si>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</si>
  <si>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</si>
  <si>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</si>
  <si>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</si>
  <si>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</si>
  <si>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</si>
  <si>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</si>
  <si>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</si>
  <si>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</si>
  <si>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</si>
  <si>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</si>
  <si>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</si>
  <si>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</si>
  <si>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</si>
  <si>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</si>
  <si>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</si>
  <si>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</si>
  <si>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</si>
  <si>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</si>
  <si>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</si>
  <si>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</si>
  <si>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</si>
  <si>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</si>
  <si>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</si>
  <si>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</si>
  <si>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</si>
  <si>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</si>
  <si>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</si>
  <si>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</si>
  <si>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</si>
  <si>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</si>
  <si>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</si>
  <si>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</si>
  <si>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</si>
  <si>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</si>
  <si>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</si>
  <si>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</si>
  <si>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</si>
  <si>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</si>
  <si>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</si>
  <si>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</si>
  <si>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</si>
  <si>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</si>
  <si>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</si>
  <si>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</si>
  <si>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</si>
  <si>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</si>
  <si>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</si>
  <si>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</si>
  <si>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</si>
  <si>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</si>
  <si>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</si>
  <si>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</si>
  <si>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</si>
  <si>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</si>
  <si>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</si>
  <si>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</si>
  <si>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</si>
  <si>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</si>
  <si>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</si>
  <si>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</si>
  <si>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</si>
  <si>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</si>
  <si>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</si>
  <si>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</si>
  <si>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</si>
  <si>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</si>
  <si>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</si>
  <si>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</si>
  <si>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</si>
  <si>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</si>
  <si>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</si>
  <si>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</si>
  <si>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</si>
  <si>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</si>
  <si>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</si>
  <si>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</si>
  <si>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</si>
  <si>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</si>
  <si>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</si>
  <si>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</si>
  <si>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</si>
  <si>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</si>
  <si>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</si>
  <si>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</si>
  <si>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</si>
  <si>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</si>
  <si>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</si>
  <si>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</si>
  <si>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</si>
  <si>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</si>
  <si>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</si>
  <si>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</si>
  <si>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</si>
  <si>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</si>
  <si>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</si>
  <si>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</si>
  <si>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</si>
  <si>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</si>
  <si>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</si>
  <si>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</si>
  <si>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</si>
  <si>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</si>
  <si>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</si>
  <si>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</si>
  <si>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</si>
  <si>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</si>
  <si>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</si>
  <si>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</si>
  <si>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</si>
  <si>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</si>
  <si>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</si>
  <si>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</si>
  <si>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</si>
  <si>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</si>
  <si>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</si>
  <si>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</si>
  <si>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</si>
  <si>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</si>
  <si>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</si>
  <si>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</si>
  <si>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</si>
  <si>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</si>
  <si>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</si>
  <si>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</si>
  <si>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</si>
  <si>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</si>
  <si>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</si>
  <si>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</si>
  <si>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</si>
  <si>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</si>
  <si>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</si>
  <si>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</si>
  <si>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</si>
  <si>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</si>
  <si>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</si>
  <si>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</si>
  <si>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</si>
  <si>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</si>
  <si>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</si>
  <si>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</si>
  <si>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</si>
  <si>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</si>
  <si>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</si>
  <si>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</si>
  <si>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</si>
  <si>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</si>
  <si>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</si>
  <si>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</si>
  <si>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</si>
  <si>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</si>
  <si>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</si>
  <si>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</si>
  <si>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</si>
  <si>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</si>
  <si>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</si>
  <si>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</si>
  <si>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</si>
  <si>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</si>
  <si>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</si>
  <si>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</si>
  <si>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</si>
  <si>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</si>
  <si>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</si>
  <si>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</si>
  <si>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</si>
  <si>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</si>
  <si>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</si>
  <si>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</si>
  <si>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</si>
  <si>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</si>
  <si>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</si>
  <si>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</si>
  <si>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</si>
  <si>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</si>
  <si>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</si>
  <si>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</si>
  <si>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</si>
  <si>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</si>
  <si>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</si>
  <si>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</si>
  <si>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</si>
  <si>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</si>
  <si>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</si>
  <si>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</si>
  <si>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</si>
  <si>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</si>
  <si>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</si>
  <si>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</si>
  <si>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</si>
  <si>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</si>
  <si>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</si>
  <si>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</si>
  <si>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</si>
  <si>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</si>
  <si>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</si>
  <si>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</si>
  <si>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</si>
  <si>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</si>
  <si>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</si>
  <si>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</si>
  <si>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</si>
  <si>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</si>
  <si>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</si>
  <si>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</si>
  <si>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</si>
  <si>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</si>
  <si>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</si>
  <si>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</si>
  <si>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</si>
  <si>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</si>
  <si>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</si>
  <si>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</si>
  <si>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</si>
  <si>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</si>
  <si>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</si>
  <si>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</si>
  <si>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</si>
  <si>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</si>
  <si>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</si>
  <si>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</si>
  <si>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</si>
  <si>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</si>
  <si>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</si>
  <si>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</si>
  <si>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</si>
  <si>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</si>
  <si>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</si>
  <si>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</si>
  <si>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</si>
  <si>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</si>
  <si>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</si>
  <si>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</si>
  <si>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</si>
  <si>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</si>
  <si>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</si>
  <si>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</si>
  <si>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</si>
  <si>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</si>
  <si>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</si>
  <si>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</si>
  <si>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</si>
  <si>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</si>
  <si>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</si>
  <si>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</si>
  <si>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</si>
  <si>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</si>
  <si>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</si>
  <si>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</si>
  <si>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</si>
  <si>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</si>
  <si>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</si>
  <si>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</si>
  <si>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</si>
  <si>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</si>
  <si>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</si>
  <si>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</si>
  <si>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</si>
  <si>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</si>
  <si>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</si>
  <si>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</si>
  <si>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</si>
  <si>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</si>
  <si>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</si>
  <si>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</si>
  <si>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</si>
  <si>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</si>
  <si>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</si>
  <si>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</si>
  <si>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</si>
  <si>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</si>
  <si>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</si>
  <si>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</si>
  <si>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</si>
  <si>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</si>
  <si>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</si>
  <si>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</si>
  <si>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</si>
  <si>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</si>
  <si>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</si>
  <si>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</si>
  <si>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</si>
  <si>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</si>
  <si>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</si>
  <si>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</si>
  <si>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</si>
  <si>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</si>
  <si>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</si>
  <si>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</si>
  <si>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</si>
  <si>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</si>
  <si>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</si>
  <si>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</si>
  <si>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</si>
  <si>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</si>
  <si>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</si>
  <si>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</si>
  <si>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</si>
  <si>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</si>
  <si>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</si>
  <si>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</si>
  <si>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</si>
  <si>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</si>
  <si>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</si>
  <si>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</si>
  <si>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</si>
  <si>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</si>
  <si>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</si>
  <si>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</si>
  <si>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</si>
  <si>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</si>
  <si>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</si>
  <si>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</si>
  <si>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</si>
  <si>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</si>
  <si>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</si>
  <si>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</si>
  <si>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</si>
  <si>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</si>
  <si>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</si>
  <si>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</si>
  <si>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</si>
  <si>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</si>
  <si>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</si>
  <si>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</si>
  <si>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</si>
  <si>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</si>
  <si>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</si>
  <si>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</si>
  <si>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</si>
  <si>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</si>
  <si>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</si>
  <si>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</si>
  <si>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</si>
  <si>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</si>
  <si>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</si>
  <si>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</si>
  <si>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</si>
  <si>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</si>
  <si>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</si>
  <si>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</si>
  <si>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</si>
  <si>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</si>
  <si>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</si>
  <si>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</si>
  <si>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</si>
  <si>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</si>
  <si>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</si>
  <si>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</si>
  <si>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</si>
  <si>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</si>
  <si>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</si>
  <si>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</si>
  <si>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</si>
  <si>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</si>
  <si>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</si>
  <si>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</si>
  <si>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</si>
  <si>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</si>
  <si>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</si>
  <si>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</si>
  <si>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</si>
  <si>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</si>
  <si>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</si>
  <si>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</si>
  <si>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</si>
  <si>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</si>
  <si>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</si>
  <si>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</si>
  <si>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</si>
  <si>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</si>
  <si>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</si>
  <si>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</si>
  <si>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</si>
  <si>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</si>
  <si>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</si>
  <si>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</si>
  <si>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</si>
  <si>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</si>
  <si>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</si>
  <si>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</si>
  <si>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</si>
  <si>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</si>
  <si>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</si>
  <si>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</si>
  <si>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</si>
  <si>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</si>
  <si>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</si>
  <si>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</si>
  <si>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</si>
  <si>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</si>
  <si>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</si>
  <si>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</si>
  <si>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</si>
  <si>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</si>
  <si>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</si>
  <si>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</si>
  <si>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</si>
  <si>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</si>
  <si>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</si>
  <si>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</si>
  <si>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</si>
  <si>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</si>
  <si>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</si>
  <si>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</si>
  <si>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</si>
  <si>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</si>
  <si>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</si>
  <si>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</si>
  <si>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</si>
  <si>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</si>
  <si>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</si>
  <si>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</si>
  <si>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</si>
  <si>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</si>
  <si>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</si>
  <si>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</si>
  <si>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</si>
  <si>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</si>
  <si>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</si>
  <si>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</si>
  <si>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</si>
  <si>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</si>
  <si>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</si>
  <si>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</si>
  <si>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</si>
  <si>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</si>
  <si>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</si>
  <si>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</si>
  <si>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</si>
  <si>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</si>
  <si>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</si>
  <si>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</si>
  <si>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</si>
  <si>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</si>
  <si>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</si>
  <si>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</si>
  <si>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</si>
  <si>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</si>
  <si>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</si>
  <si>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</si>
  <si>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</si>
  <si>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</si>
  <si>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</si>
  <si>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</si>
  <si>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</si>
  <si>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</si>
  <si>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</si>
  <si>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</si>
  <si>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</si>
  <si>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</si>
  <si>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</si>
  <si>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</si>
  <si>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</si>
  <si>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</si>
  <si>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</si>
  <si>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</si>
  <si>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</si>
  <si>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</si>
  <si>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</si>
  <si>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</si>
  <si>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</si>
  <si>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</si>
  <si>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</si>
  <si>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</si>
  <si>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</si>
  <si>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</si>
  <si>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</si>
  <si>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</si>
  <si>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</si>
  <si>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</si>
  <si>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</si>
  <si>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</si>
  <si>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</si>
  <si>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</si>
  <si>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</si>
  <si>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</si>
  <si>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</si>
  <si>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</si>
  <si>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</si>
  <si>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</si>
  <si>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</si>
  <si>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</si>
  <si>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</si>
  <si>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</si>
  <si>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</si>
  <si>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</si>
  <si>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</si>
  <si>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</si>
  <si>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</si>
  <si>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</si>
  <si>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</si>
  <si>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</si>
  <si>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</si>
  <si>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</si>
  <si>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</si>
  <si>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</si>
  <si>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</si>
  <si>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</si>
  <si>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</si>
  <si>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</si>
  <si>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</si>
  <si>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</si>
  <si>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</si>
  <si>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</si>
  <si>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</si>
  <si>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</si>
  <si>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</si>
  <si>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</si>
  <si>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</si>
  <si>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</si>
  <si>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</si>
  <si>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</si>
  <si>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</si>
  <si>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</si>
  <si>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</si>
  <si>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</si>
  <si>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</si>
  <si>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</si>
  <si>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</si>
  <si>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</si>
  <si>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</si>
  <si>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</si>
  <si>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</si>
  <si>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</si>
  <si>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</si>
  <si>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</si>
  <si>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</si>
  <si>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</si>
  <si>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</si>
  <si>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</si>
  <si>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</si>
  <si>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</si>
  <si>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</si>
  <si>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</si>
  <si>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</si>
  <si>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</si>
  <si>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</si>
  <si>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</si>
  <si>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</si>
  <si>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</si>
  <si>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</si>
  <si>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</si>
  <si>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</si>
  <si>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</si>
  <si>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</si>
  <si>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</si>
  <si>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</si>
  <si>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</si>
  <si>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</si>
  <si>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</si>
  <si>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</si>
  <si>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</si>
  <si>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</si>
  <si>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</si>
  <si>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</si>
  <si>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</si>
  <si>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</si>
  <si>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</si>
  <si>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</si>
  <si>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</si>
  <si>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</si>
  <si>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</si>
  <si>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</si>
  <si>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</si>
  <si>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</si>
  <si>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</si>
  <si>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</si>
  <si>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</si>
  <si>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</si>
  <si>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</si>
  <si>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</si>
  <si>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</si>
  <si>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</si>
  <si>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</si>
  <si>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</si>
  <si>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</si>
  <si>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</si>
  <si>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</si>
  <si>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</si>
  <si>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</si>
  <si>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</si>
  <si>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</si>
  <si>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</si>
  <si>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</si>
  <si>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</si>
  <si>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</si>
  <si>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</si>
  <si>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</si>
  <si>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</si>
  <si>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</si>
  <si>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</si>
  <si>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</si>
  <si>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</si>
  <si>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</si>
  <si>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</si>
  <si>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</si>
  <si>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</si>
  <si>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</si>
  <si>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</si>
  <si>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</si>
  <si>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</si>
  <si>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</si>
  <si>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</si>
  <si>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</si>
  <si>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</si>
  <si>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</si>
  <si>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</si>
  <si>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</si>
  <si>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</si>
  <si>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</si>
  <si>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</si>
  <si>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</si>
  <si>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</si>
  <si>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</si>
  <si>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</si>
  <si>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</si>
  <si>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</si>
  <si>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</si>
  <si>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</si>
  <si>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</si>
  <si>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</si>
  <si>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</si>
  <si>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</si>
  <si>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</si>
  <si>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</si>
  <si>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</si>
  <si>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</si>
  <si>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</si>
  <si>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</si>
  <si>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</si>
  <si>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</si>
  <si>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</si>
  <si>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</si>
  <si>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</si>
  <si>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</si>
  <si>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</si>
  <si>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</si>
  <si>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</si>
  <si>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</si>
  <si>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</si>
  <si>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</si>
  <si>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</si>
  <si>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</si>
  <si>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</si>
  <si>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</si>
  <si>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</si>
  <si>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</si>
  <si>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</si>
  <si>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</si>
  <si>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</si>
  <si>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</si>
  <si>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</si>
  <si>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</si>
  <si>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</si>
  <si>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</si>
  <si>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</si>
  <si>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</si>
  <si>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</si>
  <si>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</si>
  <si>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</si>
  <si>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</si>
  <si>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</si>
  <si>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</si>
  <si>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</si>
  <si>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</si>
  <si>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</si>
  <si>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</si>
  <si>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</si>
  <si>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</si>
  <si>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</si>
  <si>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</si>
  <si>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</si>
  <si>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</si>
  <si>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</si>
  <si>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</si>
  <si>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</si>
  <si>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</si>
  <si>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</si>
  <si>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</si>
  <si>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</si>
  <si>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</si>
  <si>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</si>
  <si>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</si>
  <si>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</si>
  <si>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</si>
  <si>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</si>
  <si>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</si>
  <si>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</si>
  <si>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</si>
  <si>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</si>
  <si>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</si>
  <si>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</si>
  <si>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</si>
  <si>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</si>
  <si>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</si>
  <si>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</si>
  <si>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</si>
  <si>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</si>
  <si>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</si>
  <si>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</si>
  <si>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</si>
  <si>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</si>
  <si>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</si>
  <si>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</si>
  <si>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</si>
  <si>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</si>
  <si>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</si>
  <si>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</si>
  <si>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</si>
  <si>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</si>
  <si>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</si>
  <si>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</si>
  <si>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</si>
  <si>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</si>
  <si>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</si>
  <si>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</si>
  <si>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</si>
  <si>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</si>
  <si>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</si>
  <si>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</si>
  <si>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</si>
  <si>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</si>
  <si>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</si>
  <si>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</si>
  <si>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</si>
  <si>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</si>
  <si>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</si>
  <si>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</si>
  <si>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</si>
  <si>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</si>
  <si>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</si>
  <si>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</si>
  <si>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</si>
  <si>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</si>
  <si>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</si>
  <si>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</si>
  <si>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</si>
  <si>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</si>
  <si>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</si>
  <si>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</si>
  <si>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</si>
  <si>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</si>
  <si>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</si>
  <si>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</si>
  <si>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</si>
  <si>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</si>
  <si>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</si>
  <si>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</si>
  <si>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</si>
  <si>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</si>
  <si>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</si>
  <si>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</si>
  <si>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</si>
  <si>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</si>
  <si>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</si>
  <si>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</si>
  <si>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</si>
  <si>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</si>
  <si>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</si>
  <si>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</si>
  <si>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</si>
  <si>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</si>
  <si>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</si>
  <si>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</si>
  <si>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</si>
  <si>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</si>
  <si>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</si>
  <si>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</si>
  <si>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</si>
  <si>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</si>
  <si>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</si>
  <si>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</si>
  <si>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</si>
  <si>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</si>
  <si>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</si>
  <si>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</si>
  <si>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</si>
  <si>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</si>
  <si>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</si>
  <si>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</si>
  <si>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</si>
  <si>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</si>
  <si>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</si>
  <si>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</si>
  <si>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</si>
  <si>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</si>
  <si>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</si>
  <si>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</si>
  <si>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</si>
  <si>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</si>
  <si>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</si>
  <si>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</si>
  <si>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</si>
  <si>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</si>
  <si>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</si>
  <si>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</si>
  <si>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</si>
  <si>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</si>
  <si>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</si>
  <si>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</si>
  <si>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</si>
  <si>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</si>
  <si>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</si>
  <si>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</si>
  <si>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</si>
  <si>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</si>
  <si>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</si>
  <si>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</si>
  <si>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</si>
  <si>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</si>
  <si>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</si>
  <si>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</si>
  <si>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</si>
  <si>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</si>
  <si>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</si>
  <si>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</si>
  <si>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</si>
  <si>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</si>
  <si>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</si>
  <si>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</si>
  <si>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</si>
  <si>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</si>
  <si>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</si>
  <si>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</si>
  <si>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</si>
  <si>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</si>
  <si>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</si>
  <si>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</si>
  <si>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</si>
  <si>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</si>
  <si>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</si>
  <si>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</si>
  <si>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</si>
  <si>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</si>
  <si>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</si>
  <si>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</si>
  <si>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</si>
  <si>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</si>
  <si>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</si>
  <si>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</si>
  <si>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</si>
  <si>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</si>
  <si>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</si>
  <si>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</si>
  <si>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</si>
  <si>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</si>
  <si>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</si>
  <si>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</si>
  <si>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</si>
  <si>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</si>
  <si>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</si>
  <si>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</si>
  <si>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</si>
  <si>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</si>
  <si>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</si>
  <si>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</si>
  <si>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</si>
  <si>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</si>
  <si>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</si>
  <si>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</si>
  <si>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</si>
  <si>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</si>
  <si>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</si>
  <si>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</si>
  <si>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</si>
  <si>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</si>
  <si>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</si>
  <si>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</si>
  <si>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</si>
  <si>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</si>
  <si>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</si>
  <si>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</si>
  <si>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</si>
  <si>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</si>
  <si>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</si>
  <si>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</si>
  <si>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</si>
  <si>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</si>
  <si>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</si>
  <si>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</si>
  <si>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</si>
  <si>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</si>
  <si>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</si>
  <si>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</si>
  <si>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</si>
  <si>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</si>
  <si>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</si>
  <si>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</si>
  <si>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</si>
  <si>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</si>
  <si>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</si>
  <si>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</si>
  <si>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</si>
  <si>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</si>
  <si>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</si>
  <si>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</si>
  <si>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</si>
  <si>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</si>
  <si>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</si>
  <si>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</si>
  <si>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</si>
  <si>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</si>
  <si>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</si>
  <si>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</si>
  <si>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</si>
  <si>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</si>
  <si>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</si>
  <si>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</si>
  <si>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</si>
  <si>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</si>
  <si>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</si>
  <si>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</si>
  <si>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</si>
  <si>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</si>
  <si>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</si>
  <si>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</si>
  <si>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</si>
  <si>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</si>
  <si>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</si>
  <si>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</si>
  <si>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</si>
  <si>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</si>
  <si>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</si>
  <si>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</si>
  <si>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</si>
  <si>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</si>
  <si>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</si>
  <si>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</si>
  <si>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</si>
  <si>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</si>
  <si>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</si>
  <si>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</si>
  <si>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</si>
  <si>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</si>
  <si>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</si>
  <si>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</si>
  <si>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</si>
  <si>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</si>
  <si>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</si>
  <si>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</si>
  <si>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</si>
  <si>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</si>
  <si>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</si>
  <si>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</si>
  <si>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</si>
  <si>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</si>
  <si>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</si>
  <si>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</si>
  <si>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</si>
  <si>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</si>
  <si>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</si>
  <si>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</si>
  <si>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</si>
  <si>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</si>
  <si>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</si>
  <si>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</si>
  <si>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</si>
  <si>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</si>
  <si>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</si>
  <si>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</si>
  <si>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</si>
  <si>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</si>
  <si>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</si>
  <si>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</si>
  <si>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</si>
  <si>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</si>
  <si>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</si>
  <si>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</si>
  <si>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</si>
  <si>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</si>
  <si>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</si>
  <si>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</si>
  <si>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</si>
  <si>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</si>
  <si>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</si>
  <si>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</si>
  <si>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</si>
  <si>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</si>
  <si>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</si>
  <si>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</si>
  <si>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</si>
  <si>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</si>
  <si>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</si>
  <si>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</si>
  <si>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</si>
  <si>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</si>
  <si>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</si>
  <si>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</si>
  <si>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</si>
  <si>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</si>
  <si>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</si>
  <si>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</si>
  <si>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</si>
  <si>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</si>
  <si>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</si>
  <si>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</si>
  <si>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</si>
  <si>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</si>
  <si>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</si>
  <si>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</si>
  <si>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</si>
  <si>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</si>
  <si>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</si>
  <si>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</si>
  <si>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</si>
  <si>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</si>
  <si>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</si>
  <si>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</si>
  <si>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</si>
  <si>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</si>
  <si>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</si>
  <si>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</si>
  <si>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</si>
  <si>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</si>
  <si>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</si>
  <si>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</si>
  <si>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</si>
  <si>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</si>
  <si>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</si>
  <si>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</si>
  <si>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</si>
  <si>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</si>
  <si>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</si>
  <si>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</si>
  <si>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</si>
  <si>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</si>
  <si>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</si>
  <si>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</si>
  <si>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</si>
  <si>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</si>
  <si>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</si>
  <si>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</si>
  <si>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</si>
  <si>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</si>
  <si>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</si>
  <si>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</si>
  <si>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</si>
  <si>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</si>
  <si>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</si>
  <si>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</si>
  <si>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</si>
  <si>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</si>
  <si>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</si>
  <si>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</si>
  <si>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</si>
  <si>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</si>
  <si>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</si>
  <si>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</si>
  <si>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</si>
  <si>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</si>
  <si>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</si>
  <si>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</si>
  <si>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</si>
  <si>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</si>
  <si>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</si>
  <si>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</si>
  <si>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</si>
  <si>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</si>
  <si>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</si>
  <si>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</si>
  <si>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</si>
  <si>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</si>
  <si>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</si>
  <si>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</si>
  <si>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</si>
  <si>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</si>
  <si>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</si>
  <si>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</si>
  <si>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</si>
  <si>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</si>
  <si>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</si>
  <si>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</si>
  <si>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</si>
  <si>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</si>
  <si>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</si>
  <si>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</si>
  <si>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</si>
  <si>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</si>
  <si>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</si>
  <si>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</si>
  <si>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</si>
  <si>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</si>
  <si>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</si>
  <si>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</si>
  <si>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</si>
  <si>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</si>
  <si>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</si>
  <si>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</si>
  <si>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</si>
  <si>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</si>
  <si>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</si>
  <si>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</si>
  <si>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</si>
  <si>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</si>
  <si>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</si>
  <si>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</si>
  <si>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</si>
  <si>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</si>
  <si>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</si>
  <si>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</si>
  <si>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</si>
  <si>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</si>
  <si>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</si>
  <si>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</si>
  <si>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</si>
  <si>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</si>
  <si>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</si>
  <si>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</si>
  <si>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</si>
  <si>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</si>
  <si>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</si>
  <si>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</si>
  <si>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</si>
  <si>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</si>
  <si>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</si>
  <si>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</si>
  <si>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</si>
  <si>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</si>
  <si>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</si>
  <si>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</si>
  <si>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</si>
  <si>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</si>
  <si>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</si>
  <si>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</si>
  <si>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</si>
  <si>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</si>
  <si>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</si>
  <si>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</si>
  <si>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</si>
  <si>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</si>
  <si>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</si>
  <si>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</si>
  <si>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</si>
  <si>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</si>
  <si>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</si>
  <si>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</si>
  <si>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</si>
  <si>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</si>
  <si>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</si>
  <si>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</si>
  <si>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</si>
  <si>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</si>
  <si>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</si>
  <si>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</si>
  <si>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</si>
  <si>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</si>
  <si>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</si>
  <si>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</si>
  <si>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</si>
  <si>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</si>
  <si>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</si>
  <si>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</si>
  <si>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</si>
  <si>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</si>
  <si>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</si>
  <si>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</si>
  <si>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</si>
  <si>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</si>
  <si>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</si>
  <si>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</si>
  <si>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</si>
  <si>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</si>
  <si>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</si>
  <si>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</si>
  <si>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</si>
  <si>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</si>
  <si>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</si>
  <si>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</si>
  <si>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</si>
  <si>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</si>
  <si>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</si>
  <si>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</si>
  <si>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</si>
  <si>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</si>
  <si>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</si>
  <si>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</si>
  <si>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</si>
  <si>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</si>
  <si>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</si>
  <si>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</si>
  <si>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</si>
  <si>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</si>
  <si>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</si>
  <si>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</si>
  <si>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</si>
  <si>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</si>
  <si>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</si>
  <si>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</si>
  <si>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</si>
  <si>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</si>
  <si>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</si>
  <si>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</si>
  <si>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</si>
  <si>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</si>
  <si>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</si>
  <si>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</si>
  <si>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</si>
  <si>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</si>
  <si>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</si>
  <si>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</si>
  <si>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</si>
  <si>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</si>
  <si>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</si>
  <si>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</si>
  <si>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</si>
  <si>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</si>
  <si>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</si>
  <si>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</si>
  <si>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</si>
  <si>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</si>
  <si>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</si>
  <si>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</si>
  <si>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</si>
  <si>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</si>
  <si>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</si>
  <si>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</si>
  <si>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</si>
  <si>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</si>
  <si>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</si>
  <si>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</si>
  <si>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</si>
  <si>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</si>
  <si>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</si>
  <si>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</si>
  <si>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</si>
  <si>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</si>
  <si>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</si>
  <si>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</si>
  <si>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</si>
  <si>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</si>
  <si>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</si>
  <si>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</si>
  <si>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</si>
  <si>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</si>
  <si>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</si>
  <si>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</si>
  <si>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</si>
  <si>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</si>
  <si>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</si>
  <si>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</si>
  <si>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</si>
  <si>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</si>
  <si>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</si>
  <si>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</si>
  <si>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</si>
  <si>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</si>
  <si>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</si>
  <si>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</si>
  <si>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</si>
  <si>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</si>
  <si>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</si>
  <si>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</si>
  <si>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</si>
  <si>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</si>
  <si>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</si>
  <si>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</si>
  <si>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</si>
  <si>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</si>
  <si>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</si>
  <si>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</si>
  <si>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</si>
  <si>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</si>
  <si>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</si>
  <si>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</si>
  <si>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</si>
  <si>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</si>
  <si>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</si>
  <si>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</si>
  <si>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</si>
  <si>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</si>
  <si>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</si>
  <si>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</si>
  <si>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</si>
  <si>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</si>
  <si>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</si>
  <si>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</si>
  <si>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</si>
  <si>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</si>
  <si>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</si>
  <si>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</si>
  <si>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</si>
  <si>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</si>
  <si>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</si>
  <si>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</si>
  <si>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</si>
  <si>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</si>
  <si>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</si>
  <si>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</si>
  <si>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</si>
  <si>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</si>
  <si>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</si>
  <si>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</si>
  <si>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</si>
  <si>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</si>
  <si>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</si>
  <si>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</si>
  <si>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</si>
  <si>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</si>
  <si>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</si>
  <si>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</si>
  <si>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</si>
  <si>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</si>
  <si>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</si>
  <si>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</si>
  <si>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</si>
  <si>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</si>
  <si>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</si>
  <si>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</si>
  <si>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</si>
  <si>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</si>
  <si>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</si>
  <si>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</si>
  <si>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</si>
  <si>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</si>
  <si>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</si>
  <si>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</si>
  <si>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</si>
  <si>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</si>
  <si>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</si>
  <si>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</si>
  <si>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</si>
  <si>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</si>
  <si>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</si>
  <si>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</si>
  <si>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</si>
  <si>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</si>
  <si>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</si>
  <si>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</si>
  <si>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</si>
  <si>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</si>
  <si>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</si>
  <si>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</si>
  <si>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</si>
  <si>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</si>
  <si>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</si>
  <si>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</si>
  <si>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</si>
  <si>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</si>
  <si>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</si>
  <si>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</si>
  <si>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</si>
  <si>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</si>
  <si>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</si>
  <si>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</si>
  <si>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</si>
  <si>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</si>
  <si>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</si>
  <si>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</si>
  <si>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</si>
  <si>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</si>
  <si>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</si>
  <si>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</si>
  <si>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</si>
  <si>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</si>
  <si>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</si>
  <si>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</si>
  <si>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</si>
  <si>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</si>
  <si>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</si>
  <si>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</si>
  <si>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</si>
  <si>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</si>
  <si>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</si>
  <si>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</si>
  <si>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</si>
  <si>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</si>
  <si>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</si>
  <si>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</si>
  <si>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</si>
  <si>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</si>
  <si>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</si>
  <si>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</si>
  <si>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</si>
  <si>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</si>
  <si>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</si>
  <si>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</si>
  <si>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</si>
  <si>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</si>
  <si>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</si>
  <si>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</si>
  <si>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</si>
  <si>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</si>
  <si>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</si>
  <si>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</si>
  <si>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</si>
  <si>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</si>
  <si>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</si>
  <si>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</si>
  <si>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</si>
  <si>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</si>
  <si>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</si>
  <si>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</si>
  <si>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</si>
  <si>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</si>
  <si>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</si>
  <si>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</si>
  <si>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</si>
  <si>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</si>
  <si>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</si>
  <si>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</si>
  <si>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</si>
  <si>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</si>
  <si>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</si>
  <si>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</si>
  <si>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</si>
  <si>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</si>
  <si>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</si>
  <si>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</si>
  <si>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</si>
  <si>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</si>
  <si>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</si>
  <si>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</si>
  <si>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</si>
  <si>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</si>
  <si>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</si>
  <si>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</si>
  <si>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</si>
  <si>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</si>
  <si>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</si>
  <si>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</si>
  <si>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</si>
  <si>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</si>
  <si>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</si>
  <si>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</si>
  <si>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</si>
  <si>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</si>
  <si>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</si>
  <si>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</si>
  <si>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</si>
  <si>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</si>
  <si>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</si>
  <si>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</si>
  <si>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</si>
  <si>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</si>
  <si>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</si>
  <si>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</si>
  <si>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</si>
  <si>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</si>
  <si>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</si>
  <si>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</si>
  <si>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</si>
  <si>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</si>
  <si>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</si>
  <si>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</si>
  <si>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</si>
  <si>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</si>
  <si>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</si>
  <si>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</si>
  <si>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</si>
  <si>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</si>
  <si>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</si>
  <si>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</si>
  <si>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</si>
  <si>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</si>
  <si>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</si>
  <si>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</si>
  <si>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</si>
  <si>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</si>
  <si>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</si>
  <si>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</si>
  <si>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</si>
  <si>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</si>
  <si>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</si>
  <si>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</si>
  <si>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</si>
  <si>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</si>
  <si>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</si>
  <si>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</si>
  <si>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</si>
  <si>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</si>
  <si>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</si>
  <si>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</si>
  <si>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</si>
  <si>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</si>
  <si>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</si>
  <si>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</si>
  <si>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</si>
  <si>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</si>
  <si>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</si>
  <si>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</si>
  <si>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</si>
  <si>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</si>
  <si>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</si>
  <si>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</si>
  <si>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</si>
  <si>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</si>
  <si>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</si>
  <si>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</si>
  <si>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</si>
  <si>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</si>
  <si>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</si>
  <si>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</si>
  <si>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</si>
  <si>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</si>
  <si>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</si>
  <si>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</si>
  <si>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</si>
  <si>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</si>
  <si>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</si>
  <si>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</si>
  <si>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</si>
  <si>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</si>
  <si>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</si>
  <si>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</si>
  <si>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</si>
  <si>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</si>
  <si>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</si>
  <si>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</si>
  <si>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</si>
  <si>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</si>
  <si>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</si>
  <si>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</si>
  <si>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</si>
  <si>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</si>
  <si>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</si>
  <si>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</si>
  <si>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</si>
  <si>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</si>
  <si>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</si>
  <si>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</si>
  <si>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</si>
  <si>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</si>
  <si>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</si>
  <si>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</si>
  <si>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</si>
  <si>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</si>
  <si>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</si>
  <si>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</si>
  <si>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</si>
  <si>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</si>
  <si>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</si>
  <si>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</si>
  <si>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</si>
  <si>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</si>
  <si>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</si>
  <si>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</si>
  <si>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</si>
  <si>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</si>
  <si>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</si>
  <si>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</si>
  <si>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</si>
  <si>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</si>
  <si>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</si>
  <si>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</si>
  <si>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</si>
  <si>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</si>
  <si>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</si>
  <si>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</si>
  <si>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</si>
  <si>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</si>
  <si>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</si>
  <si>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</si>
  <si>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</si>
  <si>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</si>
  <si>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</si>
  <si>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</si>
  <si>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</si>
  <si>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</si>
  <si>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</si>
  <si>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</si>
  <si>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</si>
  <si>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</si>
  <si>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</si>
  <si>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</si>
  <si>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</si>
  <si>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</si>
  <si>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</si>
  <si>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</si>
  <si>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</si>
  <si>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</si>
  <si>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</si>
  <si>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</si>
  <si>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</si>
  <si>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</si>
  <si>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</si>
  <si>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</si>
  <si>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</si>
  <si>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</si>
  <si>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</si>
  <si>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</si>
  <si>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</si>
  <si>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</si>
  <si>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</si>
  <si>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</si>
  <si>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</si>
  <si>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</si>
  <si>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</si>
  <si>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</si>
  <si>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</si>
  <si>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</si>
  <si>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</si>
  <si>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</si>
  <si>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</si>
  <si>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</si>
  <si>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</si>
  <si>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</si>
  <si>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</si>
  <si>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</si>
  <si>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</si>
  <si>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</si>
  <si>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</si>
  <si>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</si>
  <si>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</si>
  <si>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</si>
  <si>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</si>
  <si>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</si>
  <si>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</si>
  <si>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</si>
  <si>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</si>
  <si>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</si>
  <si>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</si>
  <si>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</si>
  <si>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</si>
  <si>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</si>
  <si>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</si>
  <si>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</si>
  <si>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</si>
  <si>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</si>
  <si>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</si>
  <si>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</si>
  <si>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</si>
  <si>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</si>
  <si>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</si>
  <si>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</si>
  <si>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</si>
  <si>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</si>
  <si>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</si>
  <si>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</si>
  <si>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</si>
  <si>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</si>
  <si>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</si>
  <si>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</si>
  <si>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</si>
  <si>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</si>
  <si>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</si>
  <si>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</si>
  <si>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</si>
  <si>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</si>
  <si>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</si>
  <si>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</si>
  <si>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</si>
  <si>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</si>
  <si>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</si>
  <si>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</si>
  <si>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</si>
  <si>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</si>
  <si>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</si>
  <si>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</si>
  <si>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</si>
  <si>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</si>
  <si>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</si>
  <si>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</si>
  <si>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</si>
  <si>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</si>
  <si>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</si>
  <si>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</si>
  <si>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</si>
  <si>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</si>
  <si>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</si>
  <si>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</si>
  <si>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</si>
  <si>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</si>
  <si>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</si>
  <si>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</si>
  <si>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</si>
  <si>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</si>
  <si>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</si>
  <si>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</si>
  <si>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</si>
  <si>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</si>
  <si>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</si>
  <si>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</si>
  <si>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</si>
  <si>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</si>
  <si>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</si>
  <si>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</si>
  <si>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</si>
  <si>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</si>
  <si>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</si>
  <si>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</si>
  <si>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</si>
  <si>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</si>
  <si>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</si>
  <si>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</si>
  <si>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</si>
  <si>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</si>
  <si>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</si>
  <si>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</si>
  <si>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</si>
  <si>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</si>
  <si>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</si>
  <si>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</si>
  <si>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</si>
  <si>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</si>
  <si>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</si>
  <si>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</si>
  <si>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</si>
  <si>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</si>
  <si>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</si>
  <si>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</si>
  <si>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</si>
  <si>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</si>
  <si>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</si>
  <si>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</si>
  <si>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</si>
  <si>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</si>
  <si>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</si>
  <si>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</si>
  <si>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</si>
  <si>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</si>
  <si>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</si>
  <si>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</si>
  <si>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</si>
  <si>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</si>
  <si>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</si>
  <si>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</si>
  <si>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</si>
  <si>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</si>
  <si>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</si>
  <si>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</si>
  <si>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</si>
  <si>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</si>
  <si>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</si>
  <si>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</si>
  <si>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</si>
  <si>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</si>
  <si>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</si>
  <si>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</si>
  <si>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</si>
  <si>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</si>
  <si>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</si>
  <si>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</si>
  <si>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</si>
  <si>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</si>
  <si>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</si>
  <si>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</si>
  <si>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</si>
  <si>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</si>
  <si>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</si>
  <si>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</si>
  <si>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</si>
  <si>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</si>
  <si>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</si>
  <si>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</si>
  <si>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</si>
  <si>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</si>
  <si>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</si>
  <si>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</si>
  <si>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</si>
  <si>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</si>
  <si>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</si>
  <si>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</si>
  <si>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</si>
  <si>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</si>
  <si>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</si>
  <si>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</si>
  <si>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</si>
  <si>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</si>
  <si>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</si>
  <si>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</si>
  <si>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</si>
  <si>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</si>
  <si>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</si>
  <si>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</si>
  <si>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</si>
  <si>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</si>
  <si>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</si>
  <si>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</si>
  <si>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</si>
  <si>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</si>
  <si>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</si>
  <si>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</si>
  <si>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</si>
  <si>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</si>
  <si>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</si>
  <si>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</si>
  <si>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</si>
  <si>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</si>
  <si>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</si>
  <si>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</si>
  <si>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</si>
  <si>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</si>
  <si>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</si>
  <si>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</si>
  <si>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</si>
  <si>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</si>
  <si>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</si>
  <si>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</si>
  <si>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</si>
  <si>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</si>
  <si>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</si>
  <si>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</si>
  <si>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</si>
  <si>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</si>
  <si>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</si>
  <si>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</si>
  <si>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</si>
  <si>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</si>
  <si>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</si>
  <si>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</si>
  <si>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</si>
  <si>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</si>
  <si>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</si>
  <si>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</si>
  <si>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</si>
  <si>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</si>
  <si>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</si>
  <si>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</si>
  <si>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</si>
  <si>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</si>
  <si>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</si>
  <si>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</si>
  <si>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</si>
  <si>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</si>
  <si>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</si>
  <si>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</si>
  <si>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</si>
  <si>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</si>
  <si>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</si>
  <si>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</si>
  <si>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</si>
  <si>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</si>
  <si>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</si>
  <si>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</si>
  <si>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</si>
  <si>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</si>
  <si>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</si>
  <si>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</si>
  <si>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</si>
  <si>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</si>
  <si>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</si>
  <si>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</si>
  <si>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</si>
  <si>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</si>
  <si>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</si>
  <si>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</si>
  <si>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</si>
  <si>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</si>
  <si>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</si>
  <si>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</si>
  <si>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</si>
  <si>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</si>
  <si>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</si>
  <si>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</si>
  <si>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</si>
  <si>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</si>
  <si>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</si>
  <si>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</si>
  <si>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</si>
  <si>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</si>
  <si>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</si>
  <si>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</si>
  <si>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</si>
  <si>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</si>
  <si>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</si>
  <si>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</si>
  <si>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</si>
  <si>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</si>
  <si>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</si>
  <si>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</si>
  <si>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</si>
  <si>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</si>
  <si>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</si>
  <si>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</si>
  <si>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</si>
  <si>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</si>
  <si>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</si>
  <si>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</si>
  <si>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</si>
  <si>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</si>
  <si>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</si>
  <si>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</si>
  <si>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</si>
  <si>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</si>
  <si>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</si>
  <si>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</si>
  <si>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</si>
  <si>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</si>
  <si>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</si>
  <si>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</si>
  <si>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</si>
  <si>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</si>
  <si>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</si>
  <si>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</si>
  <si>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</si>
  <si>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</si>
  <si>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</si>
  <si>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</si>
  <si>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</si>
  <si>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</si>
  <si>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</si>
  <si>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</si>
  <si>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</si>
  <si>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</si>
  <si>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</si>
  <si>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</si>
  <si>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</si>
  <si>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</si>
  <si>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</si>
  <si>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</si>
  <si>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</si>
  <si>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</si>
  <si>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</si>
  <si>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</si>
  <si>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</si>
  <si>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</si>
  <si>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</si>
  <si>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</si>
  <si>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</si>
  <si>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</si>
  <si>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</si>
  <si>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</si>
  <si>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</si>
  <si>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</si>
  <si>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</si>
  <si>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</si>
  <si>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</si>
  <si>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</si>
  <si>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</si>
  <si>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</si>
  <si>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</si>
  <si>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</si>
  <si>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</si>
  <si>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</si>
  <si>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</si>
  <si>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</si>
  <si>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</si>
  <si>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</si>
  <si>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</si>
  <si>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</si>
  <si>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</si>
  <si>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</si>
  <si>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</si>
  <si>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</si>
  <si>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</si>
  <si>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</si>
  <si>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</si>
  <si>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</si>
  <si>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</si>
  <si>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</si>
  <si>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</si>
  <si>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</si>
  <si>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</si>
  <si>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</si>
  <si>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</si>
  <si>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</si>
  <si>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</si>
  <si>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</si>
  <si>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</si>
  <si>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</si>
  <si>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</si>
  <si>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</si>
  <si>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</si>
  <si>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</si>
  <si>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</si>
  <si>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</si>
  <si>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</si>
  <si>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</si>
  <si>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</si>
  <si>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</si>
  <si>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</si>
  <si>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</si>
  <si>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</si>
  <si>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</si>
  <si>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</si>
  <si>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</si>
  <si>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</si>
  <si>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</si>
  <si>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</si>
  <si>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</si>
  <si>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</si>
  <si>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</si>
  <si>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</si>
  <si>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</si>
  <si>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</si>
  <si>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</si>
  <si>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</si>
  <si>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</si>
  <si>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</si>
  <si>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</si>
  <si>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</si>
  <si>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</si>
  <si>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</si>
  <si>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</si>
  <si>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</si>
  <si>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</si>
  <si>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</si>
  <si>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</si>
  <si>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</si>
  <si>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</si>
  <si>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</si>
  <si>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</si>
  <si>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</si>
  <si>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</si>
  <si>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</si>
  <si>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</si>
  <si>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</si>
  <si>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</si>
  <si>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</si>
  <si>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</si>
  <si>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</si>
  <si>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</si>
  <si>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</si>
  <si>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</si>
  <si>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</si>
  <si>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</si>
  <si>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</si>
  <si>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</si>
  <si>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</si>
  <si>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</si>
  <si>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</si>
  <si>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</si>
  <si>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</si>
  <si>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</si>
  <si>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</si>
  <si>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</si>
  <si>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</si>
  <si>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</si>
  <si>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</si>
  <si>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</si>
  <si>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</si>
  <si>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</si>
  <si>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</si>
  <si>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</si>
  <si>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</si>
  <si>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</si>
  <si>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</si>
  <si>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</si>
  <si>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</si>
  <si>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</si>
  <si>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</si>
  <si>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</si>
  <si>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</si>
  <si>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</si>
  <si>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</si>
  <si>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</si>
  <si>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</si>
  <si>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</si>
  <si>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</si>
  <si>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</si>
  <si>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</si>
  <si>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</si>
  <si>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</si>
  <si>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</si>
  <si>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</si>
  <si>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</si>
  <si>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</si>
  <si>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</si>
  <si>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</si>
  <si>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</si>
  <si>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</si>
  <si>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</si>
  <si>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</si>
  <si>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</si>
  <si>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</si>
  <si>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</si>
  <si>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</si>
  <si>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</si>
  <si>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</si>
  <si>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</si>
  <si>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</si>
  <si>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</si>
  <si>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</si>
  <si>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</si>
  <si>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</si>
  <si>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</si>
  <si>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</si>
  <si>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</si>
  <si>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</si>
  <si>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</si>
  <si>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</si>
  <si>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</si>
  <si>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</si>
  <si>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</si>
  <si>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</si>
  <si>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</si>
  <si>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</si>
  <si>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</si>
  <si>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</si>
  <si>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</si>
  <si>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</si>
  <si>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</si>
  <si>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</si>
  <si>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</si>
  <si>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</si>
  <si>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</si>
  <si>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</si>
  <si>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</si>
  <si>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</si>
  <si>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</si>
  <si>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</si>
  <si>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</si>
  <si>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</si>
  <si>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</si>
  <si>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</si>
  <si>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</si>
  <si>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</si>
  <si>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</si>
  <si>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</si>
  <si>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</si>
  <si>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</si>
  <si>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</si>
  <si>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</si>
  <si>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</si>
  <si>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</si>
  <si>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</si>
  <si>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</si>
  <si>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</si>
  <si>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</si>
  <si>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</si>
  <si>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</si>
  <si>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</si>
  <si>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</si>
  <si>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</si>
  <si>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</si>
  <si>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</si>
  <si>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</si>
  <si>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</si>
  <si>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</si>
  <si>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</si>
  <si>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</si>
  <si>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</si>
  <si>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</si>
  <si>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</si>
  <si>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</si>
  <si>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</si>
  <si>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</si>
  <si>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</si>
  <si>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</si>
  <si>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</si>
  <si>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</si>
  <si>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</si>
  <si>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</si>
  <si>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</si>
  <si>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</si>
  <si>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</si>
  <si>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</si>
  <si>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</si>
  <si>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</si>
  <si>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</si>
  <si>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</si>
  <si>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</si>
  <si>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</si>
  <si>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</si>
  <si>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</si>
  <si>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</si>
  <si>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</si>
  <si>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</si>
  <si>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</si>
  <si>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</si>
  <si>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</si>
  <si>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</si>
  <si>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</si>
  <si>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</si>
  <si>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</si>
  <si>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</si>
  <si>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</si>
  <si>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</si>
  <si>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</si>
  <si>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</si>
  <si>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</si>
  <si>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</si>
  <si>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</si>
  <si>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</si>
  <si>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</si>
  <si>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</si>
  <si>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</si>
  <si>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</si>
  <si>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</si>
  <si>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</si>
  <si>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</si>
  <si>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</si>
  <si>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</si>
  <si>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</si>
  <si>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</si>
  <si>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</si>
  <si>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</si>
  <si>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</si>
  <si>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</si>
  <si>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</si>
  <si>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</si>
  <si>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</si>
  <si>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</si>
  <si>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</si>
  <si>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</si>
  <si>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</si>
  <si>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</si>
  <si>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</si>
  <si>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</si>
  <si>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</si>
  <si>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</si>
  <si>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</si>
  <si>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</si>
  <si>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</si>
  <si>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</si>
  <si>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</si>
  <si>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</si>
  <si>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</si>
  <si>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</si>
  <si>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</si>
  <si>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</si>
  <si>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</si>
  <si>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</si>
  <si>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</si>
  <si>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</si>
  <si>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</si>
  <si>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</si>
  <si>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</si>
  <si>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</si>
  <si>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</si>
  <si>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</si>
  <si>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</si>
  <si>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</si>
  <si>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</si>
  <si>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</si>
  <si>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</si>
  <si>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</si>
  <si>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</si>
  <si>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</si>
  <si>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</si>
  <si>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</si>
  <si>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</si>
  <si>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</si>
  <si>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</si>
  <si>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</si>
  <si>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</si>
  <si>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</si>
  <si>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</si>
  <si>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</si>
  <si>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</si>
  <si>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</si>
  <si>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</si>
  <si>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</si>
  <si>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</si>
  <si>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</si>
  <si>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</si>
  <si>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</si>
  <si>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</si>
  <si>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</si>
  <si>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</si>
  <si>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</si>
  <si>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</si>
  <si>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</si>
  <si>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</si>
  <si>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</si>
  <si>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</si>
  <si>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</si>
  <si>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</si>
  <si>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</si>
  <si>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</si>
  <si>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</si>
  <si>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</si>
  <si>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</si>
  <si>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</si>
  <si>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</si>
  <si>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</si>
  <si>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</si>
  <si>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</si>
  <si>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</si>
  <si>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</si>
  <si>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</si>
  <si>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</si>
  <si>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</si>
  <si>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</si>
  <si>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</si>
  <si>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</si>
  <si>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</si>
  <si>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</si>
  <si>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</si>
  <si>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</si>
  <si>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</si>
  <si>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</si>
  <si>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</si>
  <si>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</si>
  <si>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</si>
  <si>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</si>
  <si>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</si>
  <si>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</si>
  <si>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</si>
  <si>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</si>
  <si>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</si>
  <si>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</si>
  <si>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</si>
  <si>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</si>
  <si>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</si>
  <si>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</si>
  <si>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</si>
  <si>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</si>
  <si>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</si>
  <si>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</si>
  <si>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</si>
  <si>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</si>
  <si>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</si>
  <si>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</si>
  <si>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</si>
  <si>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</si>
  <si>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</si>
  <si>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</si>
  <si>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</si>
  <si>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</si>
  <si>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</si>
  <si>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</si>
  <si>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</si>
  <si>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</si>
  <si>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</si>
  <si>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</si>
  <si>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</si>
  <si>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</si>
  <si>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</si>
  <si>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</si>
  <si>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</si>
  <si>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</si>
  <si>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</si>
  <si>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</si>
  <si>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</si>
  <si>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</si>
  <si>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</si>
  <si>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</si>
  <si>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</si>
  <si>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</si>
  <si>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</si>
  <si>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</si>
  <si>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</si>
  <si>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</si>
  <si>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</si>
  <si>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</si>
  <si>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</si>
  <si>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</si>
  <si>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</si>
  <si>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</si>
  <si>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</si>
  <si>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</si>
  <si>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</si>
  <si>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</si>
  <si>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</si>
  <si>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</si>
  <si>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</si>
  <si>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</si>
  <si>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</si>
  <si>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</si>
  <si>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</si>
  <si>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</si>
  <si>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</si>
  <si>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</si>
  <si>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</si>
  <si>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</si>
  <si>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</si>
  <si>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</si>
  <si>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</si>
  <si>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</si>
  <si>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</si>
  <si>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</si>
  <si>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</si>
  <si>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</si>
  <si>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</si>
  <si>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</si>
  <si>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</si>
  <si>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</si>
  <si>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</si>
  <si>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</si>
  <si>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</si>
  <si>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</si>
  <si>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</si>
  <si>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</si>
  <si>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</si>
  <si>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</si>
  <si>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</si>
  <si>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</si>
  <si>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</si>
  <si>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</si>
  <si>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</si>
  <si>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</si>
  <si>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</si>
  <si>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</si>
  <si>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</si>
  <si>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</si>
  <si>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</si>
  <si>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</si>
  <si>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</si>
  <si>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</si>
  <si>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</si>
  <si>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</si>
  <si>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</si>
  <si>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</si>
  <si>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</si>
  <si>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</si>
  <si>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</si>
  <si>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</si>
  <si>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</si>
  <si>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</si>
  <si>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</si>
  <si>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</si>
  <si>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</si>
  <si>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</si>
  <si>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</si>
  <si>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</si>
  <si>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</si>
  <si>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</si>
  <si>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</si>
  <si>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</si>
  <si>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</si>
  <si>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</si>
  <si>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</si>
  <si>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</si>
  <si>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</si>
  <si>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</si>
  <si>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</si>
  <si>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</si>
  <si>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</si>
  <si>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</si>
  <si>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</si>
  <si>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</si>
  <si>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</si>
  <si>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</si>
  <si>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</si>
  <si>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</si>
  <si>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</si>
  <si>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</si>
  <si>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</si>
  <si>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</si>
  <si>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</si>
  <si>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</si>
  <si>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</si>
  <si>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</si>
  <si>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</si>
  <si>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</si>
  <si>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</si>
  <si>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</si>
  <si>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</si>
  <si>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</si>
  <si>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</si>
  <si>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</si>
  <si>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</si>
  <si>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</si>
  <si>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</si>
  <si>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</si>
  <si>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</si>
  <si>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</si>
  <si>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</si>
  <si>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</si>
  <si>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</si>
  <si>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</si>
  <si>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</si>
  <si>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</si>
  <si>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</si>
  <si>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</si>
  <si>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</si>
  <si>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</si>
  <si>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</si>
  <si>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</si>
  <si>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</si>
  <si>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</si>
  <si>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</si>
  <si>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</si>
  <si>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</si>
  <si>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</si>
  <si>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</si>
  <si>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</si>
  <si>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</si>
  <si>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</si>
  <si>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</si>
  <si>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</si>
  <si>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</si>
  <si>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</si>
  <si>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</si>
  <si>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</si>
  <si>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</si>
  <si>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</si>
  <si>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</si>
  <si>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</si>
  <si>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</si>
  <si>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</si>
  <si>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</si>
  <si>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</si>
  <si>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</si>
  <si>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</si>
  <si>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</si>
  <si>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</si>
  <si>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</si>
  <si>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</si>
  <si>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</si>
  <si>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</si>
  <si>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</si>
  <si>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</si>
  <si>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</si>
  <si>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</si>
  <si>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</si>
  <si>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</si>
  <si>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</si>
  <si>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</si>
  <si>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</si>
  <si>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</si>
  <si>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</si>
  <si>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</si>
  <si>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</si>
  <si>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</si>
  <si>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</si>
  <si>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</si>
  <si>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</si>
  <si>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</si>
  <si>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</si>
  <si>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</si>
  <si>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</si>
  <si>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</si>
  <si>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</si>
  <si>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</si>
  <si>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</si>
  <si>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</si>
  <si>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</si>
  <si>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</si>
  <si>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</si>
  <si>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</si>
  <si>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</si>
  <si>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</si>
  <si>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</si>
  <si>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</si>
  <si>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</si>
  <si>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</si>
  <si>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</si>
  <si>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</si>
  <si>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</si>
  <si>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</si>
  <si>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</si>
  <si>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</si>
  <si>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</si>
  <si>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</si>
  <si>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</si>
  <si>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</si>
  <si>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</si>
  <si>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</si>
  <si>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</si>
  <si>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</si>
  <si>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</si>
  <si>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</si>
  <si>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</si>
  <si>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</si>
  <si>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</si>
  <si>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</si>
  <si>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</si>
  <si>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</si>
  <si>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</si>
  <si>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</si>
  <si>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</si>
  <si>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</si>
  <si>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</si>
  <si>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</si>
  <si>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</si>
  <si>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</si>
  <si>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</si>
  <si>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</si>
  <si>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</si>
  <si>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</si>
  <si>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</si>
  <si>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</si>
  <si>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</si>
  <si>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</si>
  <si>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</si>
  <si>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</si>
  <si>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</si>
  <si>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</si>
  <si>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</si>
  <si>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</si>
  <si>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</si>
  <si>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</si>
  <si>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</si>
  <si>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</si>
  <si>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</si>
  <si>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</si>
  <si>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</si>
  <si>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</si>
  <si>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</si>
  <si>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</si>
  <si>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</si>
  <si>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</si>
  <si>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</si>
  <si>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</si>
  <si>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</si>
  <si>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</si>
  <si>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</si>
  <si>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</si>
  <si>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</si>
  <si>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</si>
  <si>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</si>
  <si>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</si>
  <si>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</si>
  <si>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</si>
  <si>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</si>
  <si>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</si>
  <si>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</si>
  <si>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</si>
  <si>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</si>
  <si>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</si>
  <si>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</si>
  <si>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</si>
  <si>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</si>
  <si>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</si>
  <si>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</si>
  <si>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</si>
  <si>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</si>
  <si>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</si>
  <si>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</si>
  <si>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</si>
  <si>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</si>
  <si>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</si>
  <si>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</si>
  <si>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</si>
  <si>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</si>
  <si>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</si>
  <si>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</si>
  <si>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</si>
  <si>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</si>
  <si>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</si>
  <si>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</si>
  <si>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</si>
  <si>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</si>
  <si>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</si>
  <si>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</si>
  <si>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</si>
  <si>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</si>
  <si>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</si>
  <si>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</si>
  <si>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</si>
  <si>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</si>
  <si>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</si>
  <si>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</si>
  <si>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</si>
  <si>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</si>
  <si>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</si>
  <si>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</si>
  <si>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</si>
  <si>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</si>
  <si>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</si>
  <si>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</si>
  <si>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</si>
  <si>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</si>
  <si>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</si>
  <si>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</si>
  <si>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</si>
  <si>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</si>
  <si>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</si>
  <si>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</si>
  <si>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</si>
  <si>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</si>
  <si>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</si>
  <si>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</si>
  <si>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</si>
  <si>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</si>
  <si>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</si>
  <si>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</si>
  <si>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</si>
  <si>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</si>
  <si>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</si>
  <si>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</si>
  <si>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</si>
  <si>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</si>
  <si>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</si>
  <si>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</si>
  <si>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</si>
  <si>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</si>
  <si>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</si>
  <si>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</si>
  <si>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</si>
  <si>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</si>
  <si>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</si>
  <si>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</si>
  <si>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</si>
  <si>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</si>
  <si>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</si>
  <si>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</si>
  <si>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</si>
  <si>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</si>
  <si>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</si>
  <si>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</si>
  <si>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</si>
  <si>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</si>
  <si>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</si>
  <si>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</si>
  <si>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</si>
  <si>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</si>
  <si>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</si>
  <si>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</si>
  <si>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</si>
  <si>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</si>
  <si>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</si>
  <si>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</si>
  <si>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</si>
  <si>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</si>
  <si>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</si>
  <si>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</si>
  <si>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</si>
  <si>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</si>
  <si>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</si>
  <si>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</si>
  <si>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</si>
  <si>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</si>
  <si>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</si>
  <si>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</si>
  <si>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</si>
  <si>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</si>
  <si>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</si>
  <si>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</si>
  <si>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</si>
  <si>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</si>
  <si>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</si>
  <si>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</si>
  <si>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</si>
  <si>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</si>
  <si>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</si>
  <si>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</si>
  <si>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</si>
  <si>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</si>
  <si>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</si>
  <si>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</si>
  <si>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</si>
  <si>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</si>
  <si>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</si>
  <si>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</si>
  <si>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</si>
  <si>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</si>
  <si>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</si>
  <si>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</si>
  <si>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</si>
  <si>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</si>
  <si>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</si>
  <si>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</si>
  <si>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</si>
  <si>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</si>
  <si>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</si>
  <si>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</si>
  <si>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</si>
  <si>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</si>
  <si>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</si>
  <si>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</si>
  <si>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</si>
  <si>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</si>
  <si>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</si>
  <si>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</si>
  <si>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</si>
  <si>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</si>
  <si>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</si>
  <si>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</si>
  <si>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</si>
  <si>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</si>
  <si>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</si>
  <si>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</si>
  <si>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</si>
  <si>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</si>
  <si>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</si>
  <si>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</si>
  <si>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</si>
  <si>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</si>
  <si>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</si>
  <si>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</si>
  <si>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</si>
  <si>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</si>
  <si>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</si>
  <si>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</si>
  <si>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</si>
  <si>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</si>
  <si>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</si>
  <si>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</si>
  <si>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</si>
  <si>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</si>
  <si>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</si>
  <si>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</si>
  <si>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</si>
  <si>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</si>
  <si>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</si>
  <si>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</si>
  <si>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</si>
  <si>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</si>
  <si>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</si>
  <si>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</si>
  <si>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</si>
  <si>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</si>
  <si>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</si>
  <si>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</si>
  <si>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</si>
  <si>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</si>
  <si>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</si>
  <si>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</si>
  <si>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</si>
  <si>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</si>
  <si>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</si>
  <si>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</si>
  <si>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</si>
  <si>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</si>
  <si>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</si>
  <si>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</si>
  <si>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</si>
  <si>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</si>
  <si>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</si>
  <si>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</si>
  <si>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</si>
  <si>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</si>
  <si>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</si>
  <si>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</si>
  <si>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</si>
  <si>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</si>
  <si>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</si>
  <si>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</si>
  <si>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</si>
  <si>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</si>
  <si>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</si>
  <si>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</si>
  <si>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</si>
  <si>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</si>
  <si>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</si>
  <si>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</si>
  <si>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</si>
  <si>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</si>
  <si>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</si>
  <si>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</si>
  <si>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</si>
  <si>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</si>
  <si>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</si>
  <si>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</si>
  <si>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</si>
  <si>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</si>
  <si>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</si>
  <si>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</si>
  <si>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</si>
  <si>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</si>
  <si>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</si>
  <si>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</si>
  <si>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</si>
  <si>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</si>
  <si>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</si>
  <si>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</si>
  <si>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</si>
  <si>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</si>
  <si>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</si>
  <si>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</si>
  <si>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</si>
  <si>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</si>
  <si>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</si>
  <si>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</si>
  <si>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</si>
  <si>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</si>
  <si>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</si>
  <si>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</si>
  <si>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</si>
  <si>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</si>
  <si>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</si>
  <si>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</si>
  <si>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</si>
  <si>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</si>
  <si>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</si>
  <si>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</si>
  <si>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</si>
  <si>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</si>
  <si>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</si>
  <si>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</si>
  <si>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</si>
  <si>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</si>
  <si>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</si>
  <si>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</si>
  <si>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</si>
  <si>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</si>
  <si>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</si>
  <si>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</si>
  <si>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</si>
  <si>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</si>
  <si>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</si>
  <si>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</si>
  <si>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</si>
  <si>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</si>
  <si>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</si>
  <si>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</si>
  <si>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</si>
  <si>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</si>
  <si>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</si>
  <si>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</si>
  <si>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</si>
  <si>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</si>
  <si>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</si>
  <si>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</si>
  <si>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</si>
  <si>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</si>
  <si>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</si>
  <si>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</si>
  <si>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</si>
  <si>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</si>
  <si>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</si>
  <si>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</si>
  <si>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</si>
  <si>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</si>
  <si>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</si>
  <si>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</si>
  <si>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</si>
  <si>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</si>
  <si>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</si>
  <si>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</si>
  <si>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</si>
  <si>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</si>
  <si>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</si>
  <si>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</si>
  <si>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</si>
  <si>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</si>
  <si>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</si>
  <si>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</si>
  <si>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</si>
  <si>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</si>
  <si>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</si>
  <si>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</si>
  <si>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</si>
  <si>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</si>
  <si>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</si>
  <si>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</si>
  <si>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</si>
  <si>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</si>
  <si>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</si>
  <si>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</si>
  <si>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</si>
  <si>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</si>
  <si>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</si>
  <si>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</si>
  <si>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</si>
  <si>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</si>
  <si>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</si>
  <si>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</si>
  <si>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</si>
  <si>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</si>
  <si>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</si>
  <si>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</si>
  <si>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</si>
  <si>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</si>
  <si>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</si>
  <si>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</si>
  <si>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</si>
  <si>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</si>
  <si>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</si>
  <si>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</si>
  <si>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</si>
  <si>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</si>
  <si>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</si>
  <si>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</si>
  <si>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</si>
  <si>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</si>
  <si>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</si>
  <si>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</si>
  <si>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</si>
  <si>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</si>
  <si>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</si>
  <si>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</si>
  <si>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</si>
  <si>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</si>
  <si>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</si>
  <si>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</si>
  <si>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</si>
  <si>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</si>
  <si>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</si>
  <si>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</si>
  <si>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</si>
  <si>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</si>
  <si>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</si>
  <si>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</si>
  <si>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</si>
  <si>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</si>
  <si>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</si>
  <si>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</si>
  <si>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</si>
  <si>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</si>
  <si>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</si>
  <si>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</si>
  <si>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</si>
  <si>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</si>
  <si>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</si>
  <si>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</si>
  <si>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</si>
  <si>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</si>
  <si>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</si>
  <si>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</si>
  <si>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</si>
  <si>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</si>
  <si>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</si>
  <si>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</si>
  <si>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</si>
  <si>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</si>
  <si>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</si>
  <si>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</si>
  <si>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</si>
  <si>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</si>
  <si>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</si>
  <si>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</si>
  <si>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</si>
  <si>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</si>
  <si>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</si>
  <si>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</si>
  <si>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</si>
  <si>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</si>
  <si>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</si>
  <si>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</si>
  <si>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</si>
  <si>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</si>
  <si>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</si>
  <si>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</si>
  <si>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</si>
  <si>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</si>
  <si>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</si>
  <si>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</si>
  <si>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</si>
  <si>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</si>
  <si>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</si>
  <si>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</si>
  <si>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</si>
  <si>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</si>
  <si>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</si>
  <si>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</si>
  <si>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</si>
  <si>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</si>
  <si>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</si>
  <si>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</si>
  <si>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</si>
  <si>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</si>
  <si>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</si>
  <si>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</si>
  <si>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</si>
  <si>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</si>
  <si>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</si>
  <si>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</si>
  <si>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</si>
  <si>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</si>
  <si>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</si>
  <si>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</si>
  <si>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</si>
  <si>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</si>
  <si>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</si>
  <si>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</si>
  <si>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</si>
  <si>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</si>
  <si>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</si>
  <si>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</si>
  <si>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</si>
  <si>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</si>
  <si>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</si>
  <si>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</si>
  <si>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</si>
  <si>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</si>
  <si>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</si>
  <si>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</si>
  <si>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</si>
  <si>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</si>
  <si>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</si>
  <si>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</si>
  <si>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</si>
  <si>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</si>
  <si>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</si>
  <si>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</si>
  <si>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</si>
  <si>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</si>
  <si>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</si>
  <si>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</si>
  <si>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</si>
  <si>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</si>
  <si>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</si>
  <si>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</si>
  <si>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</si>
  <si>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</si>
  <si>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</si>
  <si>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</si>
  <si>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</si>
  <si>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</si>
  <si>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</si>
  <si>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</si>
  <si>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</si>
  <si>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</si>
  <si>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</si>
  <si>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</si>
  <si>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</si>
  <si>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</si>
  <si>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</si>
  <si>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</si>
  <si>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</si>
  <si>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</si>
  <si>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</si>
  <si>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</si>
  <si>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</si>
  <si>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</si>
  <si>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</si>
  <si>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</si>
  <si>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</si>
  <si>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</si>
  <si>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</si>
  <si>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</si>
  <si>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</si>
  <si>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</si>
  <si>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</si>
  <si>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</si>
  <si>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</si>
  <si>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</si>
  <si>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</si>
  <si>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</si>
  <si>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</si>
  <si>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</si>
  <si>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</si>
  <si>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</si>
  <si>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</si>
  <si>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</si>
  <si>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</si>
  <si>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</si>
  <si>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</si>
  <si>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</si>
  <si>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</si>
  <si>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</si>
  <si>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</si>
  <si>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</si>
  <si>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</si>
  <si>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</si>
  <si>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</si>
  <si>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</si>
  <si>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</si>
  <si>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</si>
  <si>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</si>
  <si>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</si>
  <si>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</si>
  <si>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</si>
  <si>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</si>
  <si>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</si>
  <si>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</si>
  <si>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</si>
  <si>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</si>
  <si>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</si>
  <si>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</si>
  <si>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</si>
  <si>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</si>
  <si>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</si>
  <si>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</si>
  <si>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</si>
  <si>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</si>
  <si>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</si>
  <si>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</si>
  <si>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</si>
  <si>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</si>
  <si>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</si>
  <si>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</si>
  <si>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</si>
  <si>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</si>
  <si>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</si>
  <si>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</si>
  <si>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</si>
  <si>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</si>
  <si>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</si>
  <si>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</si>
  <si>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</si>
  <si>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</si>
  <si>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</si>
  <si>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</si>
  <si>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</si>
  <si>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</si>
  <si>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</si>
  <si>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</si>
  <si>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</si>
  <si>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</si>
  <si>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</si>
  <si>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</si>
  <si>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</si>
  <si>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</si>
  <si>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</si>
  <si>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</si>
  <si>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</si>
  <si>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</si>
  <si>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</si>
  <si>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</si>
  <si>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</si>
  <si>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</si>
  <si>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</si>
  <si>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</si>
  <si>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</si>
  <si>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</si>
  <si>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</si>
  <si>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</si>
  <si>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</si>
  <si>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</si>
  <si>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</si>
  <si>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</si>
  <si>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</si>
  <si>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</si>
  <si>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</si>
  <si>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</si>
  <si>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</si>
  <si>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</si>
  <si>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</si>
  <si>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</si>
  <si>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</si>
  <si>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</si>
  <si>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</si>
  <si>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</si>
  <si>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</si>
  <si>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</si>
  <si>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</si>
  <si>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</si>
  <si>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</si>
  <si>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</si>
  <si>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</si>
  <si>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</si>
  <si>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</si>
  <si>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</si>
  <si>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</si>
  <si>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</si>
  <si>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</si>
  <si>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</si>
  <si>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</si>
  <si>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</si>
  <si>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</si>
  <si>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</si>
  <si>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</si>
  <si>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</si>
  <si>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</si>
  <si>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</si>
  <si>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</si>
  <si>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</si>
  <si>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</si>
  <si>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</si>
  <si>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</si>
  <si>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</si>
  <si>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</si>
  <si>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</si>
  <si>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</si>
  <si>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</si>
  <si>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</si>
  <si>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</si>
  <si>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</si>
  <si>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</si>
  <si>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</si>
  <si>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</si>
  <si>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</si>
  <si>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</si>
  <si>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</si>
  <si>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</si>
  <si>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</si>
  <si>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</si>
  <si>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</si>
  <si>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</si>
  <si>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</si>
  <si>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</si>
  <si>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</si>
  <si>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</si>
  <si>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</si>
  <si>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</si>
  <si>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</si>
  <si>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</si>
  <si>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</si>
  <si>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</si>
  <si>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</si>
  <si>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</si>
  <si>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</si>
  <si>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</si>
  <si>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</si>
  <si>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</si>
  <si>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</si>
  <si>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</si>
  <si>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</si>
  <si>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</si>
  <si>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</si>
  <si>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</si>
  <si>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</si>
  <si>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</si>
  <si>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</si>
  <si>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</si>
  <si>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</si>
  <si>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</si>
  <si>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</si>
  <si>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</si>
  <si>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</si>
  <si>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</si>
  <si>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</si>
  <si>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</si>
  <si>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</si>
  <si>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</si>
  <si>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</si>
  <si>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</si>
  <si>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</si>
  <si>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</si>
  <si>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</si>
  <si>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</si>
  <si>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</si>
  <si>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</si>
  <si>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</si>
  <si>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</si>
  <si>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</si>
  <si>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</si>
  <si>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</si>
  <si>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</si>
  <si>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</si>
  <si>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</si>
  <si>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</si>
  <si>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</si>
  <si>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</si>
  <si>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</si>
  <si>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</si>
  <si>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</si>
  <si>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</si>
  <si>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</si>
  <si>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</si>
  <si>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</si>
  <si>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</si>
  <si>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</si>
  <si>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</si>
  <si>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</si>
  <si>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</si>
  <si>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</si>
  <si>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</si>
  <si>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</si>
  <si>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</si>
  <si>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</si>
  <si>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</si>
  <si>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</si>
  <si>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</si>
  <si>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</si>
  <si>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</si>
  <si>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</si>
  <si>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</si>
  <si>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</si>
  <si>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</si>
  <si>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</si>
  <si>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</si>
  <si>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</si>
  <si>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</si>
  <si>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</si>
  <si>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</si>
  <si>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</si>
  <si>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</si>
  <si>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</si>
  <si>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</si>
  <si>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</si>
  <si>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</si>
  <si>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</si>
  <si>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</si>
  <si>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</si>
  <si>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</si>
  <si>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</si>
  <si>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</si>
  <si>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</si>
  <si>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</si>
  <si>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</si>
  <si>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</si>
  <si>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</si>
  <si>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</si>
  <si>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</si>
  <si>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</si>
  <si>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</si>
  <si>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</si>
  <si>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</si>
  <si>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</si>
  <si>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</si>
  <si>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</si>
  <si>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</si>
  <si>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</si>
  <si>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</si>
  <si>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</si>
  <si>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</si>
  <si>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</si>
  <si>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</si>
  <si>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</si>
  <si>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</si>
  <si>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</si>
  <si>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</si>
  <si>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</si>
  <si>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</si>
  <si>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</si>
  <si>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</si>
  <si>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</si>
  <si>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</si>
  <si>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</si>
  <si>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</si>
  <si>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</si>
  <si>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</si>
  <si>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</si>
  <si>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</si>
  <si>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</si>
  <si>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</si>
  <si>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</si>
  <si>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</si>
  <si>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</si>
  <si>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</si>
  <si>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</si>
  <si>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</si>
  <si>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</si>
  <si>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</si>
  <si>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</si>
  <si>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</si>
  <si>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</si>
  <si>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</si>
  <si>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</si>
  <si>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</si>
  <si>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</si>
  <si>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</si>
  <si>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</si>
  <si>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</si>
  <si>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</si>
  <si>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</si>
  <si>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</si>
  <si>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</si>
  <si>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</si>
  <si>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</si>
  <si>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</si>
  <si>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</si>
  <si>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</si>
  <si>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</si>
  <si>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</si>
  <si>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</si>
  <si>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</si>
  <si>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</si>
  <si>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</si>
  <si>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</si>
  <si>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</si>
  <si>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</si>
  <si>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</si>
  <si>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</si>
  <si>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</si>
  <si>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</si>
  <si>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</si>
  <si>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</si>
  <si>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</si>
  <si>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</si>
  <si>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</si>
  <si>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</si>
  <si>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</si>
  <si>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</si>
  <si>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</si>
  <si>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</si>
  <si>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</si>
  <si>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</si>
  <si>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</si>
  <si>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</si>
  <si>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</si>
  <si>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</si>
  <si>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</si>
  <si>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</si>
  <si>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</si>
  <si>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</si>
  <si>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</si>
  <si>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</si>
  <si>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</si>
  <si>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</si>
  <si>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</si>
  <si>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</si>
  <si>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</si>
  <si>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</si>
  <si>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</si>
  <si>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</si>
  <si>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</si>
  <si>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</si>
  <si>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</si>
  <si>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</si>
  <si>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</si>
  <si>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</si>
  <si>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</si>
  <si>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</si>
  <si>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</si>
  <si>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</si>
  <si>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</si>
  <si>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</si>
  <si>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</si>
  <si>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</si>
  <si>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</si>
  <si>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</si>
  <si>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</si>
  <si>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</si>
  <si>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</si>
  <si>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</si>
  <si>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</si>
  <si>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</si>
  <si>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</si>
  <si>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</si>
  <si>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</si>
  <si>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</si>
  <si>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</si>
  <si>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</si>
  <si>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</si>
  <si>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</si>
  <si>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</si>
  <si>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</si>
  <si>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</si>
  <si>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</si>
  <si>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</si>
  <si>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</si>
  <si>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</si>
  <si>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</si>
  <si>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</si>
  <si>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</si>
  <si>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</si>
  <si>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</si>
  <si>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</si>
  <si>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</si>
  <si>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</si>
  <si>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</si>
  <si>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</si>
  <si>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</si>
  <si>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</si>
  <si>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</si>
  <si>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</si>
  <si>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</si>
  <si>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</si>
  <si>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</si>
  <si>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</si>
  <si>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</si>
  <si>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</si>
  <si>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</si>
  <si>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</si>
  <si>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</si>
  <si>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</si>
  <si>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</si>
  <si>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</si>
  <si>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</si>
  <si>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</si>
  <si>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</si>
  <si>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</si>
  <si>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</si>
  <si>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</si>
  <si>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</si>
  <si>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</si>
  <si>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</si>
  <si>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</si>
  <si>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</si>
  <si>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</si>
  <si>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</si>
  <si>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</si>
  <si>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</si>
  <si>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</si>
  <si>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</si>
  <si>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</si>
  <si>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</si>
  <si>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</si>
  <si>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</si>
  <si>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</si>
  <si>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</si>
  <si>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</si>
  <si>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</si>
  <si>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</si>
  <si>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</si>
  <si>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</si>
  <si>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</si>
  <si>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</si>
  <si>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</si>
  <si>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</si>
  <si>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</si>
  <si>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</si>
  <si>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</si>
  <si>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</si>
  <si>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</si>
  <si>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</si>
  <si>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</si>
  <si>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</si>
  <si>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</si>
  <si>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</si>
  <si>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</si>
  <si>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</si>
  <si>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</si>
  <si>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</si>
  <si>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</si>
  <si>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</si>
  <si>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</si>
  <si>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</si>
  <si>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</si>
  <si>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</si>
  <si>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</si>
  <si>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</si>
  <si>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</si>
  <si>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</si>
  <si>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</si>
  <si>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</si>
  <si>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</si>
  <si>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</si>
  <si>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</si>
  <si>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</si>
  <si>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</si>
  <si>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</si>
  <si>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</si>
  <si>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</si>
  <si>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</si>
  <si>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</si>
  <si>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</si>
  <si>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</si>
  <si>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</si>
  <si>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</si>
  <si>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</si>
  <si>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</si>
  <si>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</si>
  <si>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</si>
  <si>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</si>
  <si>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</si>
  <si>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</si>
  <si>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</si>
  <si>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</si>
  <si>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</si>
  <si>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</si>
  <si>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</si>
  <si>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</si>
  <si>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</si>
  <si>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</si>
  <si>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</si>
  <si>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</si>
  <si>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</si>
  <si>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</si>
  <si>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</si>
  <si>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</si>
  <si>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</si>
  <si>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</si>
  <si>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</si>
  <si>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</si>
  <si>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</si>
  <si>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</si>
  <si>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</si>
  <si>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</si>
  <si>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</si>
  <si>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</si>
  <si>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</si>
  <si>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</si>
  <si>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</si>
  <si>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</si>
  <si>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</si>
  <si>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</si>
  <si>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</si>
  <si>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</si>
  <si>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</si>
  <si>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</si>
  <si>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</si>
  <si>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</si>
  <si>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</si>
  <si>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</si>
  <si>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</si>
  <si>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</si>
  <si>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</si>
  <si>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</si>
  <si>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</si>
  <si>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</si>
  <si>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</si>
  <si>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</si>
  <si>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</si>
  <si>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</si>
  <si>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</si>
  <si>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</si>
  <si>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</si>
  <si>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</si>
  <si>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</si>
  <si>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</si>
  <si>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</si>
  <si>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</si>
  <si>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</si>
  <si>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</si>
  <si>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</si>
  <si>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</si>
  <si>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</si>
  <si>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</si>
  <si>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</si>
  <si>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</si>
  <si>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</si>
  <si>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</si>
  <si>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</si>
  <si>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</si>
  <si>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</si>
  <si>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</si>
  <si>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</si>
  <si>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</si>
  <si>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</si>
  <si>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</si>
  <si>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</si>
  <si>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</si>
  <si>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</si>
  <si>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</si>
  <si>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</si>
  <si>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</si>
  <si>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</si>
  <si>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</si>
  <si>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</si>
  <si>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</si>
  <si>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</si>
  <si>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</si>
  <si>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</si>
  <si>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</si>
  <si>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</si>
  <si>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</si>
  <si>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</si>
  <si>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</si>
  <si>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</si>
  <si>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</si>
  <si>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</si>
  <si>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</si>
  <si>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</si>
  <si>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</si>
  <si>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</si>
  <si>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</si>
  <si>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</si>
  <si>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</si>
  <si>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</si>
  <si>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</si>
  <si>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</si>
  <si>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</si>
  <si>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</si>
  <si>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</si>
  <si>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</si>
  <si>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</si>
  <si>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</si>
  <si>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</si>
  <si>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</si>
  <si>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</si>
  <si>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</si>
  <si>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</si>
  <si>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</si>
  <si>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</si>
  <si>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</si>
  <si>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</si>
  <si>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</si>
  <si>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</si>
  <si>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</si>
  <si>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</si>
  <si>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</si>
  <si>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</si>
  <si>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</si>
  <si>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</si>
  <si>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</si>
  <si>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</si>
  <si>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</si>
  <si>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</si>
  <si>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</si>
  <si>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</si>
  <si>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</si>
  <si>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</si>
  <si>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</si>
  <si>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</si>
  <si>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</si>
  <si>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</si>
  <si>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</si>
  <si>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</si>
  <si>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</si>
  <si>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</si>
  <si>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</si>
  <si>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</si>
  <si>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</si>
  <si>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</si>
  <si>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</si>
  <si>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</si>
  <si>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</si>
  <si>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</si>
  <si>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</si>
  <si>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</si>
  <si>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</si>
  <si>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</si>
  <si>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</si>
  <si>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</si>
  <si>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</si>
  <si>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</si>
  <si>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</si>
  <si>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</si>
  <si>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</si>
  <si>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</si>
  <si>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</si>
  <si>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</si>
  <si>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</si>
  <si>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</si>
  <si>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</si>
  <si>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</si>
  <si>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</si>
  <si>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</si>
  <si>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</si>
  <si>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</si>
  <si>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</si>
  <si>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</si>
  <si>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</si>
  <si>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</si>
  <si>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</si>
  <si>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</si>
  <si>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</si>
  <si>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</si>
  <si>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</si>
  <si>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</si>
  <si>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</si>
  <si>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</si>
  <si>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</si>
  <si>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</si>
  <si>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</si>
  <si>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</si>
  <si>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</si>
  <si>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</si>
  <si>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</si>
  <si>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</si>
  <si>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</si>
  <si>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</si>
  <si>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</si>
  <si>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</si>
  <si>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</si>
  <si>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</si>
  <si>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</si>
  <si>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</si>
  <si>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</si>
  <si>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</si>
  <si>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</si>
  <si>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</si>
  <si>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</si>
  <si>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</si>
  <si>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</si>
  <si>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</si>
  <si>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</si>
  <si>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</si>
  <si>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</si>
  <si>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</si>
  <si>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</si>
  <si>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</si>
  <si>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</si>
  <si>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</si>
  <si>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</si>
  <si>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</si>
  <si>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</si>
  <si>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</si>
  <si>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</si>
  <si>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</si>
  <si>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</si>
  <si>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</si>
  <si>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</si>
  <si>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</si>
  <si>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</si>
  <si>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</si>
  <si>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</si>
  <si>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</si>
  <si>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</si>
  <si>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</si>
  <si>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</si>
  <si>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</si>
  <si>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</si>
  <si>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</si>
  <si>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</si>
  <si>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</si>
  <si>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</si>
  <si>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</si>
  <si>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</si>
  <si>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</si>
  <si>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</si>
  <si>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</si>
  <si>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</si>
  <si>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</si>
  <si>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</si>
  <si>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</si>
  <si>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</si>
  <si>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</si>
  <si>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</si>
  <si>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</si>
  <si>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</si>
  <si>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</si>
  <si>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</si>
  <si>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</si>
  <si>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</si>
  <si>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</si>
  <si>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</si>
  <si>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</si>
  <si>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</si>
  <si>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</si>
  <si>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</si>
  <si>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</si>
  <si>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</si>
  <si>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</si>
  <si>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</si>
  <si>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</si>
  <si>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</si>
  <si>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</si>
  <si>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</si>
  <si>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</si>
  <si>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</si>
  <si>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</si>
  <si>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</si>
  <si>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</si>
  <si>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</si>
  <si>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</si>
  <si>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</si>
  <si>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</si>
  <si>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</si>
  <si>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</si>
  <si>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</si>
  <si>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</si>
  <si>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</si>
  <si>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</si>
  <si>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</si>
  <si>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</si>
  <si>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</si>
  <si>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</si>
  <si>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</si>
  <si>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</si>
  <si>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</si>
  <si>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</si>
  <si>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</si>
  <si>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</si>
  <si>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</si>
  <si>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</si>
  <si>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</si>
  <si>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</si>
  <si>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</si>
  <si>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</si>
  <si>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</si>
  <si>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</si>
  <si>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</si>
  <si>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</si>
  <si>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</si>
  <si>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</si>
  <si>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</si>
  <si>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</si>
  <si>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</si>
  <si>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</si>
  <si>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</si>
  <si>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</si>
  <si>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</si>
  <si>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</si>
  <si>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</si>
  <si>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</si>
  <si>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</si>
  <si>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</si>
  <si>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</si>
  <si>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</si>
  <si>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</si>
  <si>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</si>
  <si>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</si>
  <si>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</si>
  <si>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</si>
  <si>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</si>
  <si>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</si>
  <si>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</si>
  <si>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</si>
  <si>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</si>
  <si>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</si>
  <si>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</si>
  <si>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</si>
  <si>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</si>
  <si>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</si>
  <si>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</si>
  <si>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</si>
  <si>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</si>
  <si>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</si>
  <si>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</si>
  <si>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</si>
  <si>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</si>
  <si>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</si>
  <si>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</si>
  <si>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</si>
  <si>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</si>
  <si>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</si>
  <si>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</si>
  <si>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</si>
  <si>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</si>
  <si>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</si>
  <si>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</si>
  <si>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</si>
  <si>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</si>
  <si>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</si>
  <si>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</si>
  <si>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</si>
  <si>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</si>
  <si>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</si>
  <si>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</si>
  <si>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</si>
  <si>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</si>
  <si>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</si>
  <si>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</si>
  <si>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</si>
  <si>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</si>
  <si>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</si>
  <si>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</si>
  <si>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</si>
  <si>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</si>
  <si>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</si>
  <si>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</si>
  <si>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</si>
  <si>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</si>
  <si>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</si>
  <si>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</si>
  <si>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</si>
  <si>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</si>
  <si>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</si>
  <si>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</si>
  <si>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</si>
  <si>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</si>
  <si>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</si>
  <si>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</si>
  <si>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</si>
  <si>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</si>
  <si>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</si>
  <si>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</si>
  <si>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</si>
  <si>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</si>
  <si>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</si>
  <si>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</si>
  <si>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</si>
  <si>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</si>
  <si>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</si>
  <si>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</si>
  <si>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</si>
  <si>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</si>
  <si>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</si>
  <si>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</si>
  <si>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</si>
  <si>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</si>
  <si>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</si>
  <si>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</si>
  <si>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</si>
  <si>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</si>
  <si>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</si>
  <si>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</si>
  <si>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</si>
  <si>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</si>
  <si>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</si>
  <si>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</si>
  <si>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</si>
  <si>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</si>
  <si>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</si>
  <si>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</si>
  <si>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</si>
  <si>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</si>
  <si>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</si>
  <si>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</si>
  <si>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</si>
  <si>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</si>
  <si>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</si>
  <si>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</si>
  <si>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</si>
  <si>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</si>
  <si>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</si>
  <si>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</si>
  <si>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</si>
  <si>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</si>
  <si>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</si>
  <si>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</si>
  <si>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</si>
  <si>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</si>
  <si>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</si>
  <si>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</si>
  <si>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</si>
  <si>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</si>
  <si>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</si>
  <si>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</si>
  <si>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</si>
  <si>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</si>
  <si>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</si>
  <si>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</si>
  <si>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</si>
  <si>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</si>
  <si>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</si>
  <si>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</si>
  <si>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</si>
  <si>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</si>
  <si>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</si>
  <si>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</si>
  <si>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</si>
  <si>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</si>
  <si>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</si>
  <si>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</si>
  <si>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</si>
  <si>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</si>
  <si>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</si>
  <si>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</si>
  <si>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</si>
  <si>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</si>
  <si>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</si>
  <si>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</si>
  <si>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</si>
  <si>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</si>
  <si>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</si>
  <si>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</si>
  <si>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</si>
  <si>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</si>
  <si>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</si>
  <si>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</si>
  <si>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</si>
  <si>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</si>
  <si>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</si>
  <si>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</si>
  <si>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</si>
  <si>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</si>
  <si>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</si>
  <si>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</si>
  <si>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</si>
  <si>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</si>
  <si>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</si>
  <si>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</si>
  <si>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</si>
  <si>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</si>
  <si>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</si>
  <si>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</si>
  <si>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</si>
  <si>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</si>
  <si>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</si>
  <si>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</si>
  <si>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</si>
  <si>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</si>
  <si>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</si>
  <si>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</si>
  <si>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</si>
  <si>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</si>
  <si>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</si>
  <si>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</si>
  <si>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</si>
  <si>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</si>
  <si>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</si>
  <si>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</si>
  <si>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</si>
  <si>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</si>
  <si>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</si>
  <si>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</si>
  <si>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</si>
  <si>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</si>
  <si>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</si>
  <si>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</si>
  <si>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</si>
  <si>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</si>
  <si>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</si>
  <si>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</si>
  <si>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</si>
  <si>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</si>
  <si>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</si>
  <si>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</si>
  <si>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</si>
  <si>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</si>
  <si>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</si>
  <si>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</si>
  <si>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</si>
  <si>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</si>
  <si>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</si>
  <si>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</si>
  <si>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</si>
  <si>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</si>
  <si>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</si>
  <si>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</si>
  <si>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</si>
  <si>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</si>
  <si>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</si>
  <si>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</si>
  <si>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</si>
  <si>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</si>
  <si>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</si>
  <si>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</si>
  <si>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</si>
  <si>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</si>
  <si>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</si>
  <si>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</si>
  <si>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</si>
  <si>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</si>
  <si>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</si>
  <si>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</si>
  <si>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</si>
  <si>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</si>
  <si>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</si>
  <si>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</si>
  <si>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</si>
  <si>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</si>
  <si>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</si>
  <si>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</si>
  <si>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</si>
  <si>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</si>
  <si>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</si>
  <si>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</si>
  <si>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</si>
  <si>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</si>
  <si>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</si>
  <si>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</si>
  <si>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</si>
  <si>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</si>
  <si>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</si>
  <si>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</si>
  <si>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</si>
  <si>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</si>
  <si>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</si>
  <si>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</si>
  <si>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</si>
  <si>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</si>
  <si>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</si>
  <si>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</si>
  <si>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</si>
  <si>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</si>
  <si>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</si>
  <si>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</si>
  <si>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</si>
  <si>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</si>
  <si>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</si>
  <si>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</si>
  <si>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</si>
  <si>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</si>
  <si>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</si>
  <si>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</si>
  <si>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</si>
  <si>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</si>
  <si>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</si>
  <si>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</si>
  <si>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</si>
  <si>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</si>
  <si>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</si>
  <si>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</si>
  <si>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</si>
  <si>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</si>
  <si>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</si>
  <si>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</si>
  <si>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</si>
  <si>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</si>
  <si>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</si>
  <si>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</si>
  <si>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</si>
  <si>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</si>
  <si>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</si>
  <si>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</si>
  <si>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</si>
  <si>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</si>
  <si>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</si>
  <si>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</si>
  <si>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</si>
  <si>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</si>
  <si>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</si>
  <si>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</si>
  <si>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</si>
  <si>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</si>
  <si>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</si>
  <si>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</si>
  <si>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</si>
  <si>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</si>
  <si>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</si>
  <si>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</si>
  <si>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</si>
  <si>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</si>
  <si>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</si>
  <si>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</si>
  <si>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</si>
  <si>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</si>
  <si>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</si>
  <si>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</si>
  <si>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</si>
  <si>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</si>
  <si>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</si>
  <si>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</si>
  <si>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</si>
  <si>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</si>
  <si>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</si>
  <si>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</si>
  <si>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</si>
  <si>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</si>
  <si>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</si>
  <si>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</si>
  <si>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</si>
  <si>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</si>
  <si>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</si>
  <si>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</si>
  <si>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</si>
  <si>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</si>
  <si>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</si>
  <si>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</si>
  <si>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</si>
  <si>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</si>
  <si>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</si>
  <si>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</si>
  <si>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</si>
  <si>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</si>
  <si>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</si>
  <si>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</si>
  <si>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</si>
  <si>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</si>
  <si>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</si>
  <si>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</si>
  <si>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</si>
  <si>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</si>
  <si>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</si>
  <si>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</si>
  <si>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</si>
  <si>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</si>
  <si>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</si>
  <si>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</si>
  <si>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</si>
  <si>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</si>
  <si>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</si>
  <si>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</si>
  <si>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</si>
  <si>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</si>
  <si>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</si>
  <si>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</si>
  <si>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</si>
  <si>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</si>
  <si>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</si>
  <si>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</si>
  <si>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</si>
  <si>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</si>
  <si>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</si>
  <si>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</si>
  <si>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</si>
  <si>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</si>
  <si>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</si>
  <si>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</si>
  <si>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</si>
  <si>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</si>
  <si>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</si>
  <si>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</si>
  <si>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</si>
  <si>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</si>
  <si>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</si>
  <si>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</si>
  <si>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</si>
  <si>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</si>
  <si>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</si>
  <si>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</si>
  <si>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</si>
  <si>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</si>
  <si>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</si>
  <si>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</si>
  <si>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</si>
  <si>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</si>
  <si>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</si>
  <si>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</si>
  <si>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</si>
  <si>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</si>
  <si>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</si>
  <si>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</si>
  <si>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</si>
  <si>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</si>
  <si>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</si>
  <si>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</si>
  <si>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</si>
  <si>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</si>
  <si>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</si>
  <si>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</si>
  <si>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</si>
  <si>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</si>
  <si>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</si>
  <si>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</si>
  <si>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</si>
  <si>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</si>
  <si>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</si>
  <si>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</si>
  <si>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</si>
  <si>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</si>
  <si>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</si>
  <si>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</si>
  <si>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</si>
  <si>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</si>
  <si>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</si>
  <si>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</si>
  <si>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</si>
  <si>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</si>
  <si>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</si>
  <si>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</si>
  <si>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</si>
  <si>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</si>
  <si>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</si>
  <si>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</si>
  <si>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</si>
  <si>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</si>
  <si>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</si>
  <si>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</si>
  <si>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</si>
  <si>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</si>
  <si>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</si>
  <si>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</si>
  <si>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</si>
  <si>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</si>
  <si>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</si>
  <si>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</si>
  <si>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</si>
  <si>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</si>
  <si>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</si>
  <si>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</si>
  <si>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</si>
  <si>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</si>
  <si>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</si>
  <si>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</si>
  <si>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</si>
  <si>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</si>
  <si>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</si>
  <si>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</si>
  <si>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</si>
  <si>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</si>
  <si>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</si>
  <si>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</si>
  <si>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</si>
  <si>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</si>
  <si>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</si>
  <si>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</si>
  <si>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</si>
  <si>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</si>
  <si>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</si>
  <si>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</si>
  <si>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</si>
  <si>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</si>
  <si>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</si>
  <si>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</si>
  <si>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</si>
  <si>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</si>
  <si>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</si>
  <si>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</si>
  <si>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</si>
  <si>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</si>
  <si>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</si>
  <si>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</si>
  <si>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</si>
  <si>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</si>
  <si>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</si>
  <si>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</si>
  <si>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</si>
  <si>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</si>
  <si>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</si>
  <si>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</si>
  <si>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</si>
  <si>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</si>
  <si>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</si>
  <si>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</si>
  <si>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</si>
  <si>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</si>
  <si>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</si>
  <si>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</si>
  <si>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</si>
  <si>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</si>
  <si>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</si>
  <si>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</si>
  <si>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</si>
  <si>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</si>
  <si>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</si>
  <si>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</si>
  <si>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</si>
  <si>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</si>
  <si>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</si>
  <si>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</si>
  <si>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</si>
  <si>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</si>
  <si>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</si>
  <si>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</si>
  <si>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</si>
  <si>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</si>
  <si>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</si>
  <si>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</si>
  <si>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</si>
  <si>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</si>
  <si>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</si>
  <si>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</si>
  <si>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</si>
  <si>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</si>
  <si>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</si>
  <si>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</si>
  <si>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</si>
  <si>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</si>
  <si>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</si>
  <si>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</si>
  <si>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</si>
  <si>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</si>
  <si>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</si>
  <si>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</si>
  <si>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</si>
  <si>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</si>
  <si>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</si>
  <si>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</si>
  <si>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</si>
  <si>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</si>
  <si>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</si>
  <si>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</si>
  <si>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</si>
  <si>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</si>
  <si>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</si>
  <si>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</si>
  <si>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</si>
  <si>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</si>
  <si>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</si>
  <si>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</si>
  <si>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</si>
  <si>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</si>
  <si>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</si>
  <si>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</si>
  <si>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</si>
  <si>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</si>
  <si>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</si>
  <si>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</si>
  <si>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</si>
  <si>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</si>
  <si>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</si>
  <si>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</si>
  <si>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</si>
  <si>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</si>
  <si>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</si>
  <si>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</si>
  <si>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</si>
  <si>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</si>
  <si>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</si>
  <si>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</si>
  <si>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</si>
  <si>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</si>
  <si>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</si>
  <si>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</si>
  <si>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</si>
  <si>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</si>
  <si>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</si>
  <si>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</si>
  <si>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</si>
  <si>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</si>
  <si>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</si>
  <si>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</si>
  <si>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</si>
  <si>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</si>
  <si>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</si>
  <si>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</si>
  <si>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</si>
  <si>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</si>
  <si>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</si>
  <si>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</si>
  <si>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</si>
  <si>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</si>
  <si>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</si>
  <si>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</si>
  <si>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</si>
  <si>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</si>
  <si>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</si>
  <si>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</si>
  <si>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</si>
  <si>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</si>
  <si>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</si>
  <si>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</si>
  <si>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</si>
  <si>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</si>
  <si>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</si>
  <si>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</si>
  <si>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</si>
  <si>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</si>
  <si>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</si>
  <si>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</si>
  <si>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</si>
  <si>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</si>
  <si>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</si>
  <si>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</si>
  <si>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</si>
  <si>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</si>
  <si>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</si>
  <si>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</si>
  <si>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</si>
  <si>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</si>
  <si>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</si>
  <si>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</si>
  <si>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</si>
  <si>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</si>
  <si>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</si>
  <si>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</si>
  <si>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</si>
  <si>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</si>
  <si>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</si>
  <si>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</si>
  <si>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</si>
  <si>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</si>
  <si>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</si>
  <si>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</si>
  <si>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</si>
  <si>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</si>
  <si>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</si>
  <si>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</si>
  <si>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</si>
  <si>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</si>
  <si>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</si>
  <si>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</si>
  <si>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</si>
  <si>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</si>
  <si>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</si>
  <si>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</si>
  <si>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</si>
  <si>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</si>
  <si>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</si>
  <si>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</si>
  <si>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</si>
  <si>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</si>
  <si>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</si>
  <si>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</si>
  <si>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</si>
  <si>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</si>
  <si>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</si>
  <si>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</si>
  <si>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</si>
  <si>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</si>
  <si>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</si>
  <si>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</si>
  <si>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</si>
  <si>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</si>
  <si>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</si>
  <si>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</si>
  <si>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</si>
  <si>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</si>
  <si>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</si>
  <si>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</si>
  <si>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</si>
  <si>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</si>
  <si>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</si>
  <si>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</si>
  <si>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</si>
  <si>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</si>
  <si>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</si>
  <si>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</si>
  <si>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</si>
  <si>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</si>
  <si>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</si>
  <si>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</si>
  <si>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</si>
  <si>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</si>
  <si>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</si>
  <si>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</si>
  <si>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</si>
  <si>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</si>
  <si>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</si>
  <si>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</si>
  <si>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</si>
  <si>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</si>
  <si>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</si>
  <si>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</si>
  <si>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</si>
  <si>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</si>
  <si>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</si>
  <si>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</si>
  <si>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</si>
  <si>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</si>
  <si>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</si>
  <si>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</si>
  <si>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</si>
  <si>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</si>
  <si>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</si>
  <si>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</si>
  <si>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</si>
  <si>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</si>
  <si>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</si>
  <si>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</si>
  <si>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</si>
  <si>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</si>
  <si>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</si>
  <si>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</si>
  <si>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</si>
  <si>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</si>
  <si>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</si>
  <si>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</si>
  <si>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</si>
  <si>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</si>
  <si>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</si>
  <si>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</si>
  <si>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</si>
  <si>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</si>
  <si>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</si>
  <si>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</si>
  <si>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</si>
  <si>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</si>
  <si>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</si>
  <si>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</si>
  <si>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</si>
  <si>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</si>
  <si>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</si>
  <si>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</si>
  <si>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</si>
  <si>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</si>
  <si>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</si>
  <si>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</si>
  <si>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</si>
  <si>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</si>
  <si>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</si>
  <si>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</si>
  <si>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</si>
  <si>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</si>
  <si>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</si>
  <si>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</si>
  <si>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</si>
  <si>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</si>
  <si>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</si>
  <si>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</si>
  <si>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</si>
  <si>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</si>
  <si>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</si>
  <si>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</si>
  <si>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</si>
  <si>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</si>
  <si>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</si>
  <si>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</si>
  <si>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</si>
  <si>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</si>
  <si>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</si>
  <si>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</si>
  <si>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</si>
  <si>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</si>
  <si>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</si>
  <si>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</si>
  <si>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</si>
  <si>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</si>
  <si>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</si>
  <si>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</si>
  <si>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</si>
  <si>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</si>
  <si>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</si>
  <si>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</si>
  <si>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</si>
  <si>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</si>
  <si>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</si>
  <si>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</si>
  <si>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</si>
  <si>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</si>
  <si>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</si>
  <si>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</si>
  <si>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</si>
  <si>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</si>
  <si>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</si>
  <si>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</si>
  <si>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</si>
  <si>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</si>
  <si>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</si>
  <si>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</si>
  <si>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</si>
  <si>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</si>
  <si>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</si>
  <si>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</si>
  <si>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</si>
  <si>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</si>
  <si>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</si>
  <si>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</si>
  <si>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</si>
  <si>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</si>
  <si>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</si>
  <si>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</si>
  <si>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</si>
  <si>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</si>
  <si>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</si>
  <si>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</si>
  <si>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</si>
  <si>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</si>
  <si>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</si>
  <si>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</si>
  <si>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</si>
  <si>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</si>
  <si>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</si>
  <si>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</si>
  <si>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</si>
  <si>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</si>
  <si>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</si>
  <si>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</si>
  <si>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</si>
  <si>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</si>
  <si>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</si>
  <si>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</si>
  <si>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</si>
  <si>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</si>
  <si>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</si>
  <si>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</si>
  <si>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</si>
  <si>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</si>
  <si>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</si>
  <si>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</si>
  <si>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</si>
  <si>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</si>
  <si>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</si>
  <si>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</si>
  <si>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</si>
  <si>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</si>
  <si>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</si>
  <si>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</si>
  <si>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</si>
  <si>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</si>
  <si>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</si>
  <si>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</si>
  <si>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</si>
  <si>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</si>
  <si>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</si>
  <si>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</si>
  <si>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</si>
  <si>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</si>
  <si>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</si>
  <si>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</si>
  <si>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</si>
  <si>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</si>
  <si>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</si>
  <si>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</si>
  <si>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</si>
  <si>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</si>
  <si>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</si>
  <si>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</si>
  <si>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</si>
  <si>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</si>
  <si>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</si>
  <si>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</si>
  <si>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</si>
  <si>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</si>
  <si>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</si>
  <si>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</si>
  <si>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</si>
  <si>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</si>
  <si>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</si>
  <si>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</si>
  <si>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</si>
  <si>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</si>
  <si>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</si>
  <si>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</si>
  <si>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</si>
  <si>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</si>
  <si>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</si>
  <si>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</si>
  <si>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</si>
  <si>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</si>
  <si>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</si>
  <si>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</si>
  <si>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</si>
  <si>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</si>
  <si>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</si>
  <si>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</si>
  <si>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</si>
  <si>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</si>
  <si>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</si>
  <si>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</si>
  <si>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</si>
  <si>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</si>
  <si>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</si>
  <si>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</si>
  <si>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</si>
  <si>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</si>
  <si>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</si>
  <si>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</si>
  <si>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</si>
  <si>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</si>
  <si>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</si>
  <si>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</si>
  <si>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</si>
  <si>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</si>
  <si>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</si>
  <si>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</si>
  <si>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</si>
  <si>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</si>
  <si>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</si>
  <si>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</si>
  <si>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</si>
  <si>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</si>
  <si>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</si>
  <si>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</si>
  <si>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</si>
  <si>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</si>
  <si>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</si>
  <si>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</si>
  <si>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</si>
  <si>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</si>
  <si>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</si>
  <si>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</si>
  <si>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</si>
  <si>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</si>
  <si>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</si>
  <si>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</si>
  <si>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</si>
  <si>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</si>
  <si>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</si>
  <si>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</si>
  <si>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</si>
  <si>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</si>
  <si>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</si>
  <si>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</si>
  <si>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</si>
  <si>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</si>
  <si>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</si>
  <si>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</si>
  <si>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</si>
  <si>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</si>
  <si>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</si>
  <si>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</si>
  <si>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</si>
  <si>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</si>
  <si>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</si>
  <si>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</si>
  <si>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</si>
  <si>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</si>
  <si>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</si>
  <si>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</si>
  <si>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</si>
  <si>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</si>
  <si>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</si>
  <si>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</si>
  <si>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</si>
  <si>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</si>
  <si>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</si>
  <si>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</si>
  <si>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</si>
  <si>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</si>
  <si>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</si>
  <si>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</si>
  <si>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</si>
  <si>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</si>
  <si>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</si>
  <si>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</si>
  <si>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</si>
  <si>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</si>
  <si>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</si>
  <si>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</si>
  <si>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</si>
  <si>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</si>
  <si>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</si>
  <si>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</si>
  <si>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</si>
  <si>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</si>
  <si>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</si>
  <si>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</si>
  <si>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</si>
  <si>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</si>
  <si>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</si>
  <si>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</si>
  <si>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</si>
  <si>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</si>
  <si>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</si>
  <si>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</si>
  <si>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</si>
  <si>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</si>
  <si>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</si>
  <si>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</si>
  <si>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</si>
  <si>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</si>
  <si>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</si>
  <si>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</si>
  <si>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</si>
  <si>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</si>
  <si>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</si>
  <si>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</si>
  <si>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</si>
  <si>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</si>
  <si>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</si>
  <si>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</si>
  <si>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</si>
  <si>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</si>
  <si>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</si>
  <si>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</si>
  <si>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</si>
  <si>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</si>
  <si>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</si>
  <si>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</si>
  <si>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</si>
  <si>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</si>
  <si>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</si>
  <si>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</si>
  <si>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</si>
  <si>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</si>
  <si>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</si>
  <si>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</si>
  <si>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</si>
  <si>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</si>
  <si>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</si>
  <si>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</si>
  <si>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</si>
  <si>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</si>
  <si>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</si>
  <si>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</si>
  <si>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</si>
  <si>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</si>
  <si>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</si>
  <si>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</si>
  <si>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</si>
  <si>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</si>
  <si>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</si>
  <si>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</si>
  <si>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</si>
  <si>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</si>
  <si>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</si>
  <si>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</si>
  <si>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</si>
  <si>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</si>
  <si>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</si>
  <si>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</si>
  <si>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</si>
  <si>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</si>
  <si>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</si>
  <si>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</si>
  <si>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</si>
  <si>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</si>
  <si>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</si>
  <si>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</si>
  <si>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</si>
  <si>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</si>
  <si>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</si>
  <si>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</si>
  <si>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</si>
  <si>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</si>
  <si>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</si>
  <si>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</si>
  <si>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</si>
  <si>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</si>
  <si>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</si>
  <si>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</si>
  <si>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</si>
  <si>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</si>
  <si>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</si>
  <si>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</si>
  <si>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</si>
  <si>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</si>
  <si>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</si>
  <si>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</si>
  <si>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</si>
  <si>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</si>
  <si>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</si>
  <si>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</si>
  <si>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</si>
  <si>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</si>
  <si>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</si>
  <si>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</si>
  <si>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</si>
  <si>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</si>
  <si>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</si>
  <si>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</si>
  <si>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</si>
  <si>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</si>
  <si>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</si>
  <si>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</si>
  <si>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</si>
  <si>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</si>
  <si>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</si>
  <si>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</si>
  <si>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</si>
  <si>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</si>
  <si>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</si>
  <si>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</si>
  <si>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</si>
  <si>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</si>
  <si>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</si>
  <si>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</si>
  <si>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</si>
  <si>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</si>
  <si>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</si>
  <si>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</si>
  <si>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</si>
  <si>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</si>
  <si>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</si>
  <si>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</si>
  <si>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</si>
  <si>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</si>
  <si>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</si>
  <si>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</si>
  <si>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</si>
  <si>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</si>
  <si>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</si>
  <si>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</si>
  <si>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</si>
  <si>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</si>
  <si>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</si>
  <si>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</si>
  <si>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</si>
  <si>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</si>
  <si>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</si>
  <si>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</si>
  <si>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</si>
  <si>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</si>
  <si>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</si>
  <si>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</si>
  <si>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</si>
  <si>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</si>
  <si>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</si>
  <si>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</si>
  <si>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</si>
  <si>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</si>
  <si>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</si>
  <si>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</si>
  <si>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</si>
  <si>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</si>
  <si>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</si>
  <si>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</si>
  <si>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</si>
  <si>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</si>
  <si>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</si>
  <si>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</si>
  <si>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</si>
  <si>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</si>
  <si>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</si>
  <si>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</si>
  <si>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</si>
  <si>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</si>
  <si>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</si>
  <si>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</si>
  <si>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</si>
  <si>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</si>
  <si>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</si>
  <si>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</si>
  <si>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</si>
  <si>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</si>
  <si>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</si>
  <si>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</si>
  <si>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</si>
  <si>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</si>
  <si>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</si>
  <si>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</si>
  <si>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</si>
  <si>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</si>
  <si>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</si>
  <si>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</si>
  <si>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</si>
  <si>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</si>
  <si>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</si>
  <si>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</si>
  <si>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</si>
  <si>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</si>
  <si>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</si>
  <si>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</si>
  <si>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</si>
  <si>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</si>
  <si>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</si>
  <si>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</si>
  <si>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</si>
  <si>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</si>
  <si>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</si>
  <si>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</si>
  <si>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</si>
  <si>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</si>
  <si>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</si>
  <si>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</si>
  <si>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</si>
  <si>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</si>
  <si>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</si>
  <si>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</si>
  <si>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</si>
  <si>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</si>
  <si>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</si>
  <si>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</si>
  <si>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</si>
  <si>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</si>
  <si>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</si>
  <si>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</si>
  <si>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</si>
  <si>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</si>
  <si>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</si>
  <si>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</si>
  <si>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</si>
  <si>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</si>
  <si>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</si>
  <si>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</si>
  <si>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</si>
  <si>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</si>
  <si>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</si>
  <si>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</si>
  <si>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</si>
  <si>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</si>
  <si>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</si>
  <si>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</si>
  <si>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</si>
  <si>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</si>
  <si>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</si>
  <si>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</si>
  <si>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</si>
  <si>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</si>
  <si>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</si>
  <si>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</si>
  <si>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</si>
  <si>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</si>
  <si>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</si>
  <si>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</si>
  <si>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</si>
  <si>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</si>
  <si>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</si>
  <si>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</si>
  <si>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</si>
  <si>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</si>
  <si>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</si>
  <si>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</si>
  <si>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</si>
  <si>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</si>
  <si>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</si>
  <si>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</si>
  <si>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</si>
  <si>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</si>
  <si>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</si>
  <si>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</si>
  <si>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</si>
  <si>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</si>
  <si>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</si>
  <si>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</si>
  <si>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</si>
  <si>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</si>
  <si>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</si>
  <si>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</si>
  <si>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</si>
  <si>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</si>
  <si>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</si>
  <si>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</si>
  <si>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</si>
  <si>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</si>
  <si>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</si>
  <si>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</si>
  <si>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</si>
  <si>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</si>
  <si>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</si>
  <si>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</si>
  <si>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</si>
  <si>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</si>
  <si>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</si>
  <si>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</si>
  <si>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</si>
  <si>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</si>
  <si>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</si>
  <si>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</si>
  <si>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</si>
  <si>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</si>
  <si>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</si>
  <si>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</si>
  <si>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</si>
  <si>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</si>
  <si>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</si>
  <si>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</si>
  <si>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</si>
  <si>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</si>
  <si>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</si>
  <si>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</si>
  <si>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</si>
  <si>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</si>
  <si>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</si>
  <si>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</si>
  <si>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</si>
  <si>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</si>
  <si>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</si>
  <si>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</si>
  <si>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</si>
  <si>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</si>
  <si>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</si>
  <si>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</si>
  <si>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</si>
  <si>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</si>
  <si>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</si>
  <si>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</si>
  <si>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</si>
  <si>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</si>
  <si>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</si>
  <si>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</si>
  <si>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</si>
  <si>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</si>
  <si>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</si>
  <si>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</si>
  <si>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</si>
  <si>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</si>
  <si>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</si>
  <si>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</si>
  <si>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</si>
  <si>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</si>
  <si>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</si>
  <si>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</si>
  <si>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</si>
  <si>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</si>
  <si>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</si>
  <si>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</si>
  <si>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</si>
  <si>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</si>
  <si>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</si>
  <si>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</si>
  <si>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</si>
  <si>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</si>
  <si>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</si>
  <si>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</si>
  <si>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</si>
  <si>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</si>
  <si>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</si>
  <si>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</si>
  <si>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</si>
  <si>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</si>
  <si>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</si>
  <si>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</si>
  <si>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</si>
  <si>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</si>
  <si>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</si>
  <si>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</si>
  <si>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</si>
  <si>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</si>
  <si>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</si>
  <si>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</si>
  <si>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</si>
  <si>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</si>
  <si>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</si>
  <si>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</si>
  <si>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</si>
  <si>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</si>
  <si>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</si>
  <si>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</si>
  <si>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</si>
  <si>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</si>
  <si>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</si>
  <si>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</si>
  <si>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</si>
  <si>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</si>
  <si>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</si>
  <si>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</si>
  <si>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</si>
  <si>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</si>
  <si>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</si>
  <si>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</si>
  <si>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</si>
  <si>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</si>
  <si>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</si>
  <si>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</si>
  <si>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</si>
  <si>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</si>
  <si>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</si>
  <si>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</si>
  <si>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</si>
  <si>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</si>
  <si>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</si>
  <si>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</si>
  <si>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</si>
  <si>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</si>
  <si>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</si>
  <si>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</si>
  <si>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</si>
  <si>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</si>
  <si>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</si>
  <si>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</si>
  <si>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</si>
  <si>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</si>
  <si>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</si>
  <si>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</si>
  <si>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</si>
  <si>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</si>
  <si>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</si>
  <si>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</si>
  <si>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</si>
  <si>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</si>
  <si>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</si>
  <si>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</si>
  <si>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</si>
  <si>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</si>
  <si>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</si>
  <si>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</si>
  <si>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</si>
  <si>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</si>
  <si>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</si>
  <si>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</si>
  <si>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</si>
  <si>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</si>
  <si>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</si>
  <si>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</si>
  <si>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</si>
  <si>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</si>
  <si>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</si>
  <si>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</si>
  <si>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</si>
  <si>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</si>
  <si>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</si>
  <si>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</si>
  <si>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</si>
  <si>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</si>
  <si>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</si>
  <si>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</si>
  <si>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</si>
  <si>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</si>
  <si>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</si>
  <si>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</si>
  <si>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</si>
  <si>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</si>
  <si>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</si>
  <si>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</si>
  <si>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</si>
  <si>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</si>
  <si>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</si>
  <si>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</si>
  <si>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</si>
  <si>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</si>
  <si>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</si>
  <si>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</si>
  <si>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</si>
  <si>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</si>
  <si>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</si>
  <si>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</si>
  <si>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</si>
  <si>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</si>
  <si>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</si>
  <si>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</si>
  <si>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</si>
  <si>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</si>
  <si>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</si>
  <si>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</si>
  <si>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</si>
  <si>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</si>
  <si>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</si>
  <si>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</si>
  <si>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</si>
  <si>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</si>
  <si>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</si>
  <si>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</si>
  <si>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</si>
  <si>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</si>
  <si>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</si>
  <si>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</si>
  <si>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</si>
  <si>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</si>
  <si>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</si>
  <si>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</si>
  <si>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</si>
  <si>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</si>
  <si>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</si>
  <si>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</si>
  <si>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</si>
  <si>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</si>
  <si>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</si>
  <si>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</si>
  <si>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</si>
  <si>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</si>
  <si>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</si>
  <si>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</si>
  <si>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</si>
  <si>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</si>
  <si>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</si>
  <si>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</si>
  <si>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</si>
  <si>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</si>
  <si>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</si>
  <si>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</si>
  <si>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</si>
  <si>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</si>
  <si>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</si>
  <si>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</si>
  <si>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</si>
  <si>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</si>
  <si>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</si>
  <si>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</si>
  <si>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</si>
  <si>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</si>
  <si>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</si>
  <si>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</si>
  <si>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</si>
  <si>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</si>
  <si>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</si>
  <si>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</si>
  <si>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</si>
  <si>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</si>
  <si>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</si>
  <si>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</si>
  <si>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</si>
  <si>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</si>
  <si>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</si>
  <si>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</si>
  <si>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</si>
  <si>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</si>
  <si>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</si>
  <si>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</si>
  <si>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</si>
  <si>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</si>
  <si>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</si>
  <si>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</si>
  <si>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</si>
  <si>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</si>
  <si>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</si>
  <si>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</si>
  <si>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</si>
  <si>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</si>
  <si>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</si>
  <si>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</si>
  <si>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</si>
  <si>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</si>
  <si>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</si>
  <si>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</si>
  <si>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</si>
  <si>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</si>
  <si>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</si>
  <si>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</si>
  <si>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</si>
  <si>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</si>
  <si>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</si>
  <si>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</si>
  <si>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</si>
  <si>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</si>
  <si>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</si>
  <si>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</si>
  <si>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</si>
  <si>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</si>
  <si>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</si>
  <si>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</si>
  <si>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</si>
  <si>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</si>
  <si>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</si>
  <si>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</si>
  <si>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</si>
  <si>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</si>
  <si>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</si>
  <si>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</si>
  <si>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</si>
  <si>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</si>
  <si>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</si>
  <si>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</si>
  <si>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</si>
  <si>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</si>
  <si>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</si>
  <si>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</si>
  <si>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</si>
  <si>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</si>
  <si>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</si>
  <si>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</si>
  <si>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</si>
  <si>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</si>
  <si>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</si>
  <si>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</si>
  <si>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</si>
  <si>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</si>
  <si>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</si>
  <si>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</si>
  <si>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</si>
  <si>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</si>
  <si>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</si>
  <si>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</si>
  <si>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</si>
  <si>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</si>
  <si>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</si>
  <si>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</si>
  <si>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</si>
  <si>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</si>
  <si>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</si>
  <si>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</si>
  <si>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</si>
  <si>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</si>
  <si>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</si>
  <si>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</si>
  <si>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</si>
  <si>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</si>
  <si>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</si>
  <si>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</si>
  <si>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</si>
  <si>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</si>
  <si>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</si>
  <si>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</si>
  <si>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</si>
  <si>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</si>
  <si>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</si>
  <si>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</si>
  <si>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</si>
  <si>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</si>
  <si>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</si>
  <si>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</si>
  <si>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</si>
  <si>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</si>
  <si>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</si>
  <si>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</si>
  <si>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</si>
  <si>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</si>
  <si>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</si>
  <si>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</si>
  <si>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</si>
  <si>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</si>
  <si>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</si>
  <si>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</si>
  <si>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</si>
  <si>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</si>
  <si>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</si>
  <si>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</si>
  <si>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</si>
  <si>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</si>
  <si>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</si>
  <si>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</si>
  <si>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</si>
  <si>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</si>
  <si>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</si>
  <si>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</si>
  <si>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</si>
  <si>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</si>
  <si>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</si>
  <si>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</si>
  <si>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</si>
  <si>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</si>
  <si>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</si>
  <si>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</si>
  <si>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</si>
  <si>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</si>
  <si>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</si>
  <si>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</si>
  <si>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</si>
  <si>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</si>
  <si>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</si>
  <si>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</si>
  <si>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</si>
  <si>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</si>
  <si>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</si>
  <si>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</si>
  <si>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</si>
  <si>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</si>
  <si>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</si>
  <si>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</si>
  <si>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</si>
  <si>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</si>
  <si>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</si>
  <si>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</si>
  <si>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</si>
  <si>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</si>
  <si>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</si>
  <si>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</si>
  <si>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</si>
  <si>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</si>
  <si>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</si>
  <si>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</si>
  <si>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</si>
  <si>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</si>
  <si>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</si>
  <si>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</si>
  <si>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</si>
  <si>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</si>
  <si>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</si>
  <si>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</si>
  <si>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</si>
  <si>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</si>
  <si>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</si>
  <si>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</si>
  <si>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</si>
  <si>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</si>
  <si>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</si>
  <si>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</si>
  <si>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</si>
  <si>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</si>
  <si>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</si>
  <si>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</si>
  <si>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</si>
  <si>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</si>
  <si>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</si>
  <si>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</si>
  <si>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</si>
  <si>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</si>
  <si>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</si>
  <si>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</si>
  <si>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</si>
  <si>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</si>
  <si>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</si>
  <si>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</si>
  <si>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</si>
  <si>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</si>
  <si>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</si>
  <si>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</si>
  <si>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</si>
  <si>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</si>
  <si>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</si>
  <si>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</si>
  <si>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</si>
  <si>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</si>
  <si>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</si>
  <si>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</si>
  <si>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</si>
  <si>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</si>
  <si>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</si>
  <si>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</si>
  <si>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</si>
  <si>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</si>
  <si>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</si>
  <si>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</si>
  <si>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</si>
  <si>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</si>
  <si>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</si>
  <si>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</si>
  <si>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</si>
  <si>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</si>
  <si>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</si>
  <si>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</si>
  <si>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</si>
  <si>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</si>
  <si>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</si>
  <si>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</si>
  <si>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</si>
  <si>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</si>
  <si>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</si>
  <si>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</si>
  <si>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</si>
  <si>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</si>
  <si>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</si>
  <si>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</si>
  <si>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</si>
  <si>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</si>
  <si>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</si>
  <si>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</si>
  <si>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</si>
  <si>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</si>
  <si>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</si>
  <si>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</si>
  <si>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</si>
  <si>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</si>
  <si>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</si>
  <si>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</si>
  <si>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</si>
  <si>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</si>
  <si>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</si>
  <si>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</si>
  <si>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</si>
  <si>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</si>
  <si>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</si>
  <si>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</si>
  <si>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</si>
  <si>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</si>
  <si>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</si>
  <si>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</si>
  <si>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</si>
  <si>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</si>
  <si>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</si>
  <si>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</si>
  <si>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</si>
  <si>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</si>
  <si>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</si>
  <si>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</si>
  <si>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</si>
  <si>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</si>
  <si>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</si>
  <si>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</si>
  <si>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</si>
  <si>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</si>
  <si>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</si>
  <si>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</si>
  <si>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</si>
  <si>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</si>
  <si>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</si>
  <si>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</si>
  <si>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</si>
  <si>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</si>
  <si>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</si>
  <si>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</si>
  <si>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</si>
  <si>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</si>
  <si>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</si>
  <si>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</si>
  <si>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</si>
  <si>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</si>
  <si>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</si>
  <si>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</si>
  <si>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</si>
  <si>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</si>
  <si>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</si>
  <si>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</si>
  <si>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</si>
  <si>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</si>
  <si>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</si>
  <si>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</si>
  <si>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</si>
  <si>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</si>
  <si>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</si>
  <si>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</si>
  <si>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</si>
  <si>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</si>
  <si>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</si>
  <si>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</si>
  <si>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</si>
  <si>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</si>
  <si>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</si>
  <si>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</si>
  <si>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</si>
  <si>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</si>
  <si>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</si>
  <si>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</si>
  <si>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</si>
  <si>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</si>
  <si>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</si>
  <si>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</si>
  <si>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</si>
  <si>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</si>
  <si>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</si>
  <si>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</si>
  <si>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</si>
  <si>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</si>
  <si>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</si>
  <si>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</si>
  <si>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</si>
  <si>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</si>
  <si>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</si>
  <si>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</si>
  <si>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</si>
  <si>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</si>
  <si>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</si>
  <si>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</si>
  <si>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</si>
  <si>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</si>
  <si>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</si>
  <si>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</si>
  <si>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</si>
  <si>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</si>
  <si>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</si>
  <si>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</si>
  <si>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</si>
  <si>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</si>
  <si>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</si>
  <si>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</si>
  <si>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</si>
  <si>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</si>
  <si>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</si>
  <si>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</si>
  <si>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</si>
  <si>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</si>
  <si>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</si>
  <si>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</si>
  <si>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</si>
  <si>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</si>
  <si>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</si>
  <si>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</si>
  <si>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</si>
  <si>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</si>
  <si>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</si>
  <si>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</si>
  <si>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</si>
  <si>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</si>
  <si>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</si>
  <si>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</si>
  <si>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</si>
  <si>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</si>
  <si>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</si>
  <si>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</si>
  <si>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</si>
  <si>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</si>
  <si>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</si>
  <si>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</si>
  <si>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</si>
  <si>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</si>
  <si>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</si>
  <si>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</si>
  <si>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</si>
  <si>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</si>
  <si>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</si>
  <si>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</si>
  <si>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</si>
  <si>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</si>
  <si>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</si>
  <si>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</si>
  <si>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</si>
  <si>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</si>
  <si>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</si>
  <si>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</si>
  <si>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</si>
  <si>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</si>
  <si>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</si>
  <si>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</si>
  <si>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</si>
  <si>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</si>
  <si>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</si>
  <si>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</si>
  <si>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</si>
  <si>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</si>
  <si>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</si>
  <si>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</si>
  <si>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</si>
  <si>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</si>
  <si>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</si>
  <si>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</si>
  <si>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</si>
  <si>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</si>
  <si>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</si>
  <si>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</si>
  <si>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</si>
  <si>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</si>
  <si>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</si>
  <si>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</si>
  <si>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</si>
  <si>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</si>
  <si>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</si>
  <si>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</si>
  <si>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</si>
  <si>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</si>
  <si>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</si>
  <si>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</si>
  <si>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</si>
  <si>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</si>
  <si>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</si>
  <si>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</si>
  <si>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</si>
  <si>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</si>
  <si>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</si>
  <si>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</si>
  <si>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</si>
  <si>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</si>
  <si>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</si>
  <si>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</si>
  <si>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</si>
  <si>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</si>
  <si>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</si>
  <si>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</si>
  <si>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</si>
  <si>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</si>
  <si>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</si>
  <si>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</si>
  <si>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</si>
  <si>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</si>
  <si>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</si>
  <si>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</si>
  <si>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</si>
  <si>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</si>
  <si>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</si>
  <si>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</si>
  <si>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</si>
  <si>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</si>
  <si>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</si>
  <si>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</si>
  <si>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</si>
  <si>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</si>
  <si>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</si>
  <si>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</si>
  <si>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</si>
  <si>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</si>
  <si>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</si>
  <si>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</si>
  <si>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</si>
  <si>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</si>
  <si>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</si>
  <si>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</si>
  <si>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</si>
  <si>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</si>
  <si>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</si>
  <si>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</si>
  <si>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</si>
  <si>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</si>
  <si>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</si>
  <si>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</si>
  <si>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</si>
  <si>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</si>
  <si>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</si>
  <si>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</si>
  <si>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</si>
  <si>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</si>
  <si>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</si>
  <si>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</si>
  <si>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</si>
  <si>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</si>
  <si>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</si>
  <si>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</si>
  <si>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</si>
  <si>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</si>
  <si>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</si>
  <si>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</si>
  <si>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</si>
  <si>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</si>
  <si>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</si>
  <si>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</si>
  <si>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</si>
  <si>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</si>
  <si>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</si>
  <si>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</si>
  <si>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</si>
  <si>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</si>
  <si>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</si>
  <si>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</si>
  <si>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</si>
  <si>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</si>
  <si>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</si>
  <si>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</si>
  <si>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</si>
  <si>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</si>
  <si>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</si>
  <si>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</si>
  <si>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</si>
  <si>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</si>
  <si>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</si>
  <si>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</si>
  <si>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</si>
  <si>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</si>
  <si>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</si>
  <si>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</si>
  <si>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</si>
  <si>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</si>
  <si>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</si>
  <si>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</si>
  <si>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</si>
  <si>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</si>
  <si>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</si>
  <si>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</si>
  <si>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</si>
  <si>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</si>
  <si>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</si>
  <si>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</si>
  <si>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</si>
  <si>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</si>
  <si>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</si>
  <si>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</si>
  <si>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</si>
  <si>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</si>
  <si>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</si>
  <si>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</si>
  <si>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</si>
  <si>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</si>
  <si>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</si>
  <si>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</si>
  <si>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</si>
  <si>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</si>
  <si>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</si>
  <si>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</si>
  <si>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</si>
  <si>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</si>
  <si>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</si>
  <si>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</si>
  <si>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</si>
  <si>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</si>
  <si>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</si>
  <si>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</si>
  <si>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</si>
  <si>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</si>
  <si>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</si>
  <si>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</si>
  <si>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</si>
  <si>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</si>
  <si>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</si>
  <si>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</si>
  <si>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</si>
  <si>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</si>
  <si>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</si>
  <si>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</si>
  <si>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</si>
  <si>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</si>
  <si>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</si>
  <si>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</si>
  <si>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</si>
  <si>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</si>
  <si>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</si>
  <si>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</si>
  <si>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</si>
  <si>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</si>
  <si>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</si>
  <si>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</si>
  <si>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</si>
  <si>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</si>
  <si>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</si>
  <si>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</si>
  <si>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</si>
  <si>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</si>
  <si>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</si>
  <si>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</si>
  <si>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</si>
  <si>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</si>
  <si>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</si>
  <si>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</si>
  <si>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</si>
  <si>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</si>
  <si>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</si>
  <si>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</si>
  <si>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</si>
  <si>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</si>
  <si>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</si>
  <si>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</si>
  <si>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</si>
  <si>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</si>
  <si>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</si>
  <si>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</si>
  <si>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</si>
  <si>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</si>
  <si>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</si>
  <si>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</si>
  <si>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</si>
  <si>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</si>
  <si>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</si>
  <si>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</si>
  <si>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</si>
  <si>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</si>
  <si>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</si>
  <si>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</si>
  <si>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</si>
  <si>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</si>
  <si>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</si>
  <si>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</si>
  <si>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</si>
  <si>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</si>
  <si>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</si>
  <si>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</si>
  <si>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</si>
  <si>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</si>
  <si>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</si>
  <si>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</si>
  <si>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</si>
  <si>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</si>
  <si>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</si>
  <si>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</si>
  <si>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</si>
  <si>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</si>
  <si>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</si>
  <si>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</si>
  <si>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</si>
  <si>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</si>
  <si>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</si>
  <si>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</si>
  <si>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</si>
  <si>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</si>
  <si>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</si>
  <si>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</si>
  <si>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</si>
  <si>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</si>
  <si>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</si>
  <si>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</si>
  <si>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</si>
  <si>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</si>
  <si>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</si>
  <si>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</si>
  <si>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</si>
  <si>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</si>
  <si>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</si>
  <si>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</si>
  <si>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</si>
  <si>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</si>
  <si>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</si>
  <si>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</si>
  <si>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</si>
  <si>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</si>
  <si>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</si>
  <si>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</si>
  <si>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</si>
  <si>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</si>
  <si>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</si>
  <si>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</si>
  <si>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</si>
  <si>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</si>
  <si>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</si>
  <si>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</si>
  <si>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</si>
  <si>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</si>
  <si>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</si>
  <si>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</si>
  <si>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</si>
  <si>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</si>
  <si>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</si>
  <si>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</si>
  <si>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</si>
  <si>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</si>
  <si>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</si>
  <si>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</si>
  <si>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</si>
  <si>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</si>
  <si>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</si>
  <si>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</si>
  <si>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</si>
  <si>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</si>
  <si>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</si>
  <si>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</si>
  <si>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</si>
  <si>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</si>
  <si>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</si>
  <si>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</si>
  <si>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</si>
  <si>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</si>
  <si>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</si>
  <si>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</si>
  <si>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</si>
  <si>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</si>
  <si>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</si>
  <si>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</si>
  <si>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</si>
  <si>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</si>
  <si>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</si>
  <si>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</si>
  <si>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</si>
  <si>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</si>
  <si>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</si>
  <si>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</si>
  <si>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</si>
  <si>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</si>
  <si>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</si>
  <si>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</si>
  <si>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</si>
  <si>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</si>
  <si>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</si>
  <si>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</si>
  <si>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</si>
  <si>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</si>
  <si>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</si>
  <si>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</si>
  <si>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</si>
  <si>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</si>
  <si>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</si>
  <si>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</si>
  <si>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</si>
  <si>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</si>
  <si>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</si>
  <si>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</si>
  <si>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</si>
  <si>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</si>
  <si>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</si>
  <si>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</si>
  <si>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</si>
  <si>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</si>
  <si>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</si>
  <si>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</si>
  <si>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</si>
  <si>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</si>
  <si>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</si>
  <si>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</si>
  <si>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</si>
  <si>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</si>
  <si>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</si>
  <si>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</si>
  <si>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</si>
  <si>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</si>
  <si>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</si>
  <si>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</si>
  <si>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</si>
  <si>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</si>
  <si>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</si>
  <si>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</si>
  <si>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</si>
  <si>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</si>
  <si>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</si>
  <si>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</si>
  <si>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</si>
  <si>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</si>
  <si>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</si>
  <si>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</si>
  <si>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</si>
  <si>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</si>
  <si>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</si>
  <si>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</si>
  <si>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</si>
  <si>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</si>
  <si>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</si>
  <si>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</si>
  <si>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</si>
  <si>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</si>
  <si>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</si>
  <si>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</si>
  <si>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</si>
  <si>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</si>
  <si>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</si>
  <si>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</si>
  <si>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</si>
  <si>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</si>
  <si>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</si>
  <si>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</si>
  <si>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</si>
  <si>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</si>
  <si>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</si>
  <si>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</si>
  <si>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</si>
  <si>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</si>
  <si>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</si>
  <si>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</si>
  <si>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</si>
  <si>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</si>
  <si>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</si>
  <si>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</si>
  <si>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</si>
  <si>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</si>
  <si>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</si>
  <si>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</si>
  <si>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</si>
  <si>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</si>
  <si>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</si>
  <si>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</si>
  <si>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</si>
  <si>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</si>
  <si>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</si>
  <si>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</si>
  <si>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</si>
  <si>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</si>
  <si>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</si>
  <si>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</si>
  <si>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</si>
  <si>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</si>
  <si>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</si>
  <si>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</si>
  <si>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</si>
  <si>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</si>
  <si>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</si>
  <si>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</si>
  <si>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</si>
  <si>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</si>
  <si>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</si>
  <si>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</si>
  <si>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</si>
  <si>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</si>
  <si>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</si>
  <si>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</si>
  <si>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</si>
  <si>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</si>
  <si>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</si>
  <si>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</si>
  <si>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</si>
  <si>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</si>
  <si>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</si>
  <si>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</si>
  <si>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</si>
  <si>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</si>
  <si>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</si>
  <si>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</si>
  <si>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</si>
  <si>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</si>
  <si>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</si>
  <si>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</si>
  <si>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</si>
  <si>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</si>
  <si>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</si>
  <si>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</si>
  <si>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</si>
  <si>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</si>
  <si>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</si>
  <si>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</si>
  <si>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</si>
  <si>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</si>
  <si>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</si>
  <si>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</si>
  <si>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</si>
  <si>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</si>
  <si>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</si>
  <si>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</si>
  <si>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</si>
  <si>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</si>
  <si>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</si>
  <si>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</si>
  <si>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</si>
  <si>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</si>
  <si>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</si>
  <si>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</si>
  <si>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</si>
  <si>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</si>
  <si>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</si>
  <si>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</si>
  <si>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</si>
  <si>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</si>
  <si>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</si>
  <si>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</si>
  <si>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</si>
  <si>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</si>
  <si>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</si>
  <si>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</si>
  <si>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</si>
  <si>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</si>
  <si>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</si>
  <si>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</si>
  <si>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</si>
  <si>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</si>
  <si>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</si>
  <si>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</si>
  <si>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</si>
  <si>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</si>
  <si>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</si>
  <si>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</si>
  <si>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</si>
  <si>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</si>
  <si>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</si>
  <si>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</si>
  <si>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</si>
  <si>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</si>
  <si>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</si>
  <si>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</si>
  <si>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</si>
  <si>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</si>
  <si>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</si>
  <si>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</si>
  <si>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</si>
  <si>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</si>
  <si>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</si>
  <si>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</si>
  <si>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</si>
  <si>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</si>
  <si>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</si>
  <si>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</si>
  <si>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</si>
  <si>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</si>
  <si>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</si>
  <si>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</si>
  <si>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</si>
  <si>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</si>
  <si>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</si>
  <si>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</si>
  <si>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</si>
  <si>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</si>
  <si>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</si>
  <si>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</si>
  <si>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</si>
  <si>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</si>
  <si>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</si>
  <si>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</si>
  <si>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</si>
  <si>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</si>
  <si>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</si>
  <si>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</si>
  <si>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</si>
  <si>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</si>
  <si>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</si>
  <si>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</si>
  <si>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</si>
  <si>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</si>
  <si>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</si>
  <si>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</si>
  <si>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</si>
  <si>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</si>
  <si>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</si>
  <si>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</si>
  <si>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</si>
  <si>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</si>
  <si>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</si>
  <si>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</si>
  <si>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</si>
  <si>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</si>
  <si>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</si>
  <si>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</si>
  <si>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</si>
  <si>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</si>
  <si>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</si>
  <si>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</si>
  <si>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</si>
  <si>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</si>
  <si>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</si>
  <si>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</si>
  <si>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</si>
  <si>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</si>
  <si>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</si>
  <si>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</si>
  <si>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</si>
  <si>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</si>
  <si>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</si>
  <si>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</si>
  <si>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</si>
  <si>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</si>
  <si>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</si>
  <si>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</si>
  <si>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</si>
  <si>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</si>
  <si>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</si>
  <si>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</si>
  <si>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</si>
  <si>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</si>
  <si>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</si>
  <si>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</si>
  <si>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</si>
  <si>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</si>
  <si>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</si>
  <si>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</si>
  <si>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</si>
  <si>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</si>
  <si>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</si>
  <si>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</si>
  <si>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</si>
  <si>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</si>
  <si>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</si>
  <si>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</si>
  <si>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</si>
  <si>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</si>
  <si>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</si>
  <si>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</si>
  <si>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</si>
  <si>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</si>
  <si>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</si>
  <si>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</si>
  <si>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</si>
  <si>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</si>
  <si>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</si>
  <si>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</si>
  <si>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</si>
  <si>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</si>
  <si>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</si>
  <si>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</si>
  <si>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</si>
  <si>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</si>
  <si>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</si>
  <si>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</si>
  <si>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</si>
  <si>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</si>
  <si>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</si>
  <si>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</si>
  <si>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</si>
  <si>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</si>
  <si>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</si>
  <si>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</si>
  <si>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</si>
  <si>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</si>
  <si>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</si>
  <si>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</si>
  <si>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</si>
  <si>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</si>
  <si>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</si>
  <si>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</si>
  <si>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</si>
  <si>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</si>
  <si>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</si>
  <si>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</si>
  <si>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</si>
  <si>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</si>
  <si>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</si>
  <si>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</si>
  <si>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</si>
  <si>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</si>
  <si>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</si>
  <si>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</si>
  <si>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</si>
  <si>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</si>
  <si>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</si>
  <si>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</si>
  <si>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</si>
  <si>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</si>
  <si>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</si>
  <si>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</si>
  <si>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</si>
  <si>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</si>
  <si>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</si>
  <si>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</si>
  <si>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</si>
  <si>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</si>
  <si>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</si>
  <si>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</si>
  <si>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</si>
  <si>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</si>
  <si>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</si>
  <si>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</si>
  <si>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</si>
  <si>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</si>
  <si>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</si>
  <si>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</si>
  <si>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</si>
  <si>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</si>
  <si>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</si>
  <si>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</si>
  <si>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</si>
  <si>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</si>
  <si>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</si>
  <si>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</si>
  <si>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</si>
  <si>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</si>
  <si>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</si>
  <si>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</si>
  <si>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</si>
  <si>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</si>
  <si>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</si>
  <si>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</si>
  <si>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</si>
  <si>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</si>
  <si>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</si>
  <si>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</si>
  <si>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</si>
  <si>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</si>
  <si>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</si>
  <si>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</si>
  <si>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</si>
  <si>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</si>
  <si>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</si>
  <si>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</si>
  <si>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</si>
  <si>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</si>
  <si>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</si>
  <si>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</si>
  <si>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</si>
  <si>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</si>
  <si>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</si>
  <si>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</si>
  <si>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</si>
  <si>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</si>
  <si>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</si>
  <si>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</si>
  <si>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</si>
  <si>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</si>
  <si>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</si>
  <si>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</si>
  <si>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</si>
  <si>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</si>
  <si>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</si>
  <si>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</si>
  <si>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</si>
  <si>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</si>
  <si>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</si>
  <si>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</si>
  <si>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</si>
  <si>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</si>
  <si>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</si>
  <si>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</si>
  <si>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</si>
  <si>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</si>
  <si>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</si>
  <si>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</si>
  <si>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</si>
  <si>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</si>
  <si>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</si>
  <si>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</si>
  <si>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</si>
  <si>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</si>
  <si>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</si>
  <si>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</si>
  <si>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</si>
  <si>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</si>
  <si>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</si>
  <si>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</si>
  <si>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</si>
  <si>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</si>
  <si>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</si>
  <si>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</si>
  <si>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</si>
  <si>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</si>
  <si>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</si>
  <si>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</si>
  <si>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</si>
  <si>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</si>
  <si>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</si>
  <si>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</si>
  <si>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</si>
  <si>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</si>
  <si>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</si>
  <si>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</si>
  <si>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</si>
  <si>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</si>
  <si>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</si>
  <si>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</si>
  <si>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</si>
  <si>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</si>
  <si>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</si>
  <si>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</si>
  <si>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</si>
  <si>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</si>
  <si>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</si>
  <si>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</si>
  <si>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</si>
  <si>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</si>
  <si>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</si>
  <si>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</si>
  <si>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</si>
  <si>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</si>
  <si>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</si>
  <si>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</si>
  <si>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</si>
  <si>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</si>
  <si>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</si>
  <si>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</si>
  <si>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</si>
  <si>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</si>
  <si>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</si>
  <si>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</si>
  <si>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</si>
  <si>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</si>
  <si>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</si>
  <si>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</si>
  <si>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</si>
  <si>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</si>
  <si>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</si>
  <si>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</si>
  <si>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</si>
  <si>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</si>
  <si>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</si>
  <si>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</si>
  <si>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</si>
  <si>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</si>
  <si>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</si>
  <si>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</si>
  <si>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</si>
  <si>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</si>
  <si>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</si>
  <si>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</si>
  <si>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</si>
  <si>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</si>
  <si>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</si>
  <si>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</si>
  <si>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</si>
  <si>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</si>
  <si>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</si>
  <si>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</si>
  <si>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</si>
  <si>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</si>
  <si>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</si>
  <si>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</si>
  <si>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</si>
  <si>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</si>
  <si>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</si>
  <si>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</si>
  <si>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</si>
  <si>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</si>
  <si>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</si>
  <si>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</si>
  <si>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</si>
  <si>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</si>
  <si>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</si>
  <si>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</si>
  <si>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</si>
  <si>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</si>
  <si>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</si>
  <si>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</si>
  <si>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</si>
  <si>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</si>
  <si>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</si>
  <si>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</si>
  <si>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</si>
  <si>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</si>
  <si>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</si>
  <si>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</si>
  <si>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</si>
  <si>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</si>
  <si>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</si>
  <si>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</si>
  <si>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</si>
  <si>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</si>
  <si>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</si>
  <si>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</si>
  <si>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</si>
  <si>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</si>
  <si>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</si>
  <si>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</si>
  <si>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</si>
  <si>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</si>
  <si>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</si>
  <si>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</si>
  <si>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</si>
  <si>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</si>
  <si>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</si>
  <si>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</si>
  <si>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</si>
  <si>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</si>
  <si>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</si>
  <si>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</si>
  <si>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</si>
  <si>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</si>
  <si>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</si>
  <si>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</si>
  <si>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</si>
  <si>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</si>
  <si>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</si>
  <si>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</si>
  <si>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</si>
  <si>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</si>
  <si>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</si>
  <si>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</si>
  <si>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</si>
  <si>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</si>
  <si>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</si>
  <si>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</si>
  <si>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</si>
  <si>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</si>
  <si>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</si>
  <si>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</si>
  <si>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</si>
  <si>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</si>
  <si>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</si>
  <si>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</si>
  <si>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</si>
  <si>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</si>
  <si>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</si>
  <si>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</si>
  <si>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</si>
  <si>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</si>
  <si>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</si>
  <si>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</si>
  <si>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</si>
  <si>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</si>
  <si>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</si>
  <si>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</si>
  <si>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</si>
  <si>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</si>
  <si>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</si>
  <si>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</si>
  <si>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</si>
  <si>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</si>
  <si>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</si>
  <si>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</si>
  <si>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</si>
  <si>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</si>
  <si>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</si>
  <si>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</si>
  <si>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</si>
  <si>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</si>
  <si>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</si>
  <si>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</si>
  <si>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</si>
  <si>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</si>
  <si>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</si>
  <si>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</si>
  <si>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</si>
  <si>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</si>
  <si>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</si>
  <si>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</si>
  <si>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</si>
  <si>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</si>
  <si>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</si>
  <si>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</si>
  <si>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</si>
  <si>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</si>
  <si>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</si>
  <si>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</si>
  <si>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</si>
  <si>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</si>
  <si>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</si>
  <si>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</si>
  <si>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</si>
  <si>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</si>
  <si>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</si>
  <si>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</si>
  <si>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</si>
  <si>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</si>
  <si>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</si>
  <si>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</si>
  <si>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</si>
  <si>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</si>
  <si>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</si>
  <si>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</si>
  <si>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</si>
  <si>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</si>
  <si>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</si>
  <si>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</si>
  <si>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</si>
  <si>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</si>
  <si>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</si>
  <si>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</si>
  <si>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</si>
  <si>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</si>
  <si>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</si>
  <si>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</si>
  <si>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</si>
  <si>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</si>
  <si>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</si>
  <si>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</si>
  <si>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</si>
  <si>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</si>
  <si>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</si>
  <si>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</si>
  <si>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</si>
  <si>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</si>
  <si>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</si>
  <si>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</si>
  <si>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</si>
  <si>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</si>
  <si>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</si>
  <si>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</si>
  <si>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</si>
  <si>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</si>
  <si>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</si>
  <si>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</si>
  <si>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</si>
  <si>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</si>
  <si>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</si>
  <si>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</si>
  <si>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</si>
  <si>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</si>
  <si>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</si>
  <si>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</si>
  <si>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</si>
  <si>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</si>
  <si>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</si>
  <si>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</si>
  <si>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</si>
  <si>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</si>
  <si>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</si>
  <si>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</si>
  <si>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</si>
  <si>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</si>
  <si>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</si>
  <si>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</si>
  <si>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</si>
  <si>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</si>
  <si>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</si>
  <si>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</si>
  <si>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</si>
  <si>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</si>
  <si>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</si>
  <si>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</si>
  <si>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</si>
  <si>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</si>
  <si>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</si>
  <si>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</si>
  <si>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</si>
  <si>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</si>
  <si>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</si>
  <si>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</si>
  <si>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</si>
  <si>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</si>
  <si>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</si>
  <si>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</si>
  <si>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</si>
  <si>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</si>
  <si>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</si>
  <si>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</si>
  <si>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</si>
  <si>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</si>
  <si>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</si>
  <si>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</si>
  <si>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</si>
  <si>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</si>
  <si>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</si>
  <si>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</si>
  <si>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</si>
  <si>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</si>
  <si>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</si>
  <si>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</si>
  <si>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</si>
  <si>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</si>
  <si>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</si>
  <si>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</si>
  <si>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</si>
  <si>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</si>
  <si>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</si>
  <si>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</si>
  <si>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</si>
  <si>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</si>
  <si>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</si>
  <si>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</si>
  <si>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</si>
  <si>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</si>
  <si>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</si>
  <si>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</si>
  <si>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</si>
  <si>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</si>
  <si>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</si>
  <si>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</si>
  <si>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</si>
  <si>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</si>
  <si>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</si>
  <si>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</si>
  <si>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</si>
  <si>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</si>
  <si>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</si>
  <si>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</si>
  <si>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</si>
  <si>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</si>
  <si>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</si>
  <si>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</si>
  <si>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</si>
  <si>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</si>
  <si>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</si>
  <si>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</si>
  <si>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</si>
  <si>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</si>
  <si>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</si>
  <si>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</si>
  <si>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</si>
  <si>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</si>
  <si>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</si>
  <si>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</si>
  <si>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</si>
  <si>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</si>
  <si>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</si>
  <si>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</si>
  <si>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</si>
  <si>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</si>
  <si>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</si>
  <si>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</si>
  <si>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</si>
  <si>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</si>
  <si>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</si>
  <si>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</si>
  <si>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</si>
  <si>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</si>
  <si>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</si>
  <si>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</si>
  <si>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</si>
  <si>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</si>
  <si>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</si>
  <si>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</si>
  <si>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</si>
  <si>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</si>
  <si>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</si>
  <si>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</si>
  <si>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</si>
  <si>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</si>
  <si>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</si>
  <si>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</si>
  <si>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</si>
  <si>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</si>
  <si>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</si>
  <si>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</si>
  <si>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</si>
  <si>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</si>
  <si>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</si>
  <si>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</si>
  <si>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</si>
  <si>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</si>
  <si>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</si>
  <si>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</si>
  <si>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</si>
  <si>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</si>
  <si>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</si>
  <si>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</si>
  <si>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</si>
  <si>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</si>
  <si>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</si>
  <si>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</si>
  <si>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</si>
  <si>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</si>
  <si>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</si>
  <si>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</si>
  <si>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</si>
  <si>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</si>
  <si>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</si>
  <si>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</si>
  <si>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</si>
  <si>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</si>
  <si>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</si>
  <si>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</si>
  <si>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</si>
  <si>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</si>
  <si>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</si>
  <si>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</si>
  <si>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</si>
  <si>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</si>
  <si>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</si>
  <si>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</si>
  <si>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</si>
  <si>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</si>
  <si>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</si>
  <si>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</si>
  <si>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</si>
  <si>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</si>
  <si>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</si>
  <si>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</si>
  <si>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</si>
  <si>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</si>
  <si>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</si>
  <si>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</si>
  <si>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</si>
  <si>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</si>
  <si>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</si>
  <si>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</si>
  <si>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</si>
  <si>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</si>
  <si>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</si>
  <si>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</si>
  <si>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</si>
  <si>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</si>
  <si>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</si>
  <si>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</si>
  <si>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</si>
  <si>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</si>
  <si>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</si>
  <si>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</si>
  <si>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</si>
  <si>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</si>
  <si>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</si>
  <si>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</si>
  <si>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</si>
  <si>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</si>
  <si>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</si>
  <si>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</si>
  <si>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</si>
  <si>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</si>
  <si>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</si>
  <si>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</si>
  <si>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</si>
  <si>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</si>
  <si>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</si>
  <si>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</si>
  <si>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</si>
  <si>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</si>
  <si>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</si>
  <si>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</si>
  <si>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</si>
  <si>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</si>
  <si>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</si>
  <si>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</si>
  <si>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</si>
  <si>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</si>
  <si>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</si>
  <si>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</si>
  <si>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</si>
  <si>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</si>
  <si>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</si>
  <si>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</si>
  <si>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</si>
  <si>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</si>
  <si>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</si>
  <si>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</si>
  <si>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</si>
  <si>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</si>
  <si>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</si>
  <si>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</si>
  <si>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</si>
  <si>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</si>
  <si>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</si>
  <si>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</si>
  <si>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</si>
  <si>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</si>
  <si>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</si>
  <si>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</si>
  <si>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</si>
  <si>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</si>
  <si>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</si>
  <si>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</si>
  <si>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</si>
  <si>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</si>
  <si>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</si>
  <si>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</si>
  <si>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</si>
  <si>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</si>
  <si>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</si>
  <si>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</si>
  <si>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</si>
  <si>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</si>
  <si>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</si>
  <si>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</si>
  <si>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</si>
  <si>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</si>
  <si>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</si>
  <si>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</si>
  <si>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</si>
  <si>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</si>
  <si>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</si>
  <si>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</si>
  <si>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</si>
  <si>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</si>
  <si>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</si>
  <si>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</si>
  <si>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</si>
  <si>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</si>
  <si>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</si>
  <si>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</si>
  <si>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</si>
  <si>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</si>
  <si>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</si>
  <si>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</si>
  <si>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</si>
  <si>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</si>
  <si>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</si>
  <si>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</si>
  <si>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</si>
  <si>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</si>
  <si>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</si>
  <si>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</si>
  <si>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</si>
  <si>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</si>
  <si>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</si>
  <si>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</si>
  <si>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</si>
  <si>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</si>
  <si>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</si>
  <si>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</si>
  <si>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</si>
  <si>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</si>
  <si>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</si>
  <si>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</si>
  <si>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</si>
  <si>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</si>
  <si>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</si>
  <si>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</si>
  <si>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</si>
  <si>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</si>
  <si>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</si>
  <si>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</si>
  <si>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</si>
  <si>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</si>
  <si>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</si>
  <si>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</si>
  <si>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</si>
  <si>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</si>
  <si>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</si>
  <si>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</si>
  <si>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</si>
  <si>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</si>
  <si>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</si>
  <si>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</si>
  <si>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</si>
  <si>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</si>
  <si>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</si>
  <si>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</si>
  <si>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</si>
  <si>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</si>
  <si>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</si>
  <si>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</si>
  <si>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</si>
  <si>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</si>
  <si>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</si>
  <si>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</si>
  <si>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</si>
  <si>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</si>
  <si>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</si>
  <si>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</si>
  <si>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</si>
  <si>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</si>
  <si>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</si>
  <si>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</si>
  <si>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</si>
  <si>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</si>
  <si>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</si>
  <si>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</si>
  <si>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</si>
  <si>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</si>
  <si>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</si>
  <si>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</si>
  <si>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</si>
  <si>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</si>
  <si>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</si>
  <si>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</si>
  <si>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</si>
  <si>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</si>
  <si>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</si>
  <si>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</si>
  <si>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</si>
  <si>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</si>
  <si>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</si>
  <si>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</si>
  <si>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</si>
  <si>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</si>
  <si>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</si>
  <si>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</si>
  <si>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</si>
  <si>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</si>
  <si>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</si>
  <si>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</si>
  <si>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</si>
  <si>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</si>
  <si>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</si>
  <si>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</si>
  <si>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</si>
  <si>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</si>
  <si>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</si>
  <si>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</si>
  <si>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</si>
  <si>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</si>
  <si>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</si>
  <si>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</si>
  <si>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</si>
  <si>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</si>
  <si>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</si>
  <si>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</si>
  <si>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</si>
  <si>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</si>
  <si>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</si>
  <si>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</si>
  <si>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</si>
  <si>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</si>
  <si>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</si>
  <si>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</si>
  <si>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</si>
  <si>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</si>
  <si>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</si>
  <si>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</si>
  <si>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</si>
  <si>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</si>
  <si>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</si>
  <si>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</si>
  <si>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</si>
  <si>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</si>
  <si>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</si>
  <si>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</si>
  <si>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</si>
  <si>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</si>
  <si>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</si>
  <si>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</si>
  <si>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</si>
  <si>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</si>
  <si>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</si>
  <si>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</si>
  <si>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</si>
  <si>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</si>
  <si>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</si>
  <si>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</si>
  <si>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</si>
  <si>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</si>
  <si>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</si>
  <si>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</si>
  <si>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</si>
  <si>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</si>
  <si>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</si>
  <si>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</si>
  <si>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</si>
  <si>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</si>
  <si>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</si>
  <si>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</si>
  <si>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</si>
  <si>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</si>
  <si>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</si>
  <si>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</si>
  <si>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</si>
  <si>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</si>
  <si>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</si>
  <si>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</si>
  <si>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</si>
  <si>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</si>
  <si>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</si>
  <si>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</si>
  <si>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</si>
  <si>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</si>
  <si>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</si>
  <si>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</si>
  <si>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</si>
  <si>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</si>
  <si>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</si>
  <si>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</si>
  <si>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</si>
  <si>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</si>
  <si>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</si>
  <si>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</si>
  <si>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</si>
  <si>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</si>
  <si>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</si>
  <si>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</si>
  <si>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</si>
  <si>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</si>
  <si>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</si>
  <si>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</si>
  <si>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</si>
  <si>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</si>
  <si>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</si>
  <si>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</si>
  <si>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</si>
  <si>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</si>
  <si>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</si>
  <si>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</si>
  <si>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</si>
  <si>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</si>
  <si>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</si>
  <si>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</si>
  <si>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</si>
  <si>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</si>
  <si>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</si>
  <si>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</si>
  <si>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</si>
  <si>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</si>
  <si>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</si>
  <si>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</si>
  <si>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</si>
  <si>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</si>
  <si>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</si>
  <si>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</si>
  <si>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</si>
  <si>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</si>
  <si>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</si>
  <si>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</si>
  <si>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</si>
  <si>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</si>
  <si>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</si>
  <si>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</si>
  <si>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</si>
  <si>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</si>
  <si>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</si>
  <si>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</si>
  <si>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</si>
  <si>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</si>
  <si>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</si>
  <si>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</si>
  <si>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</si>
  <si>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</si>
  <si>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</si>
  <si>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</si>
  <si>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</si>
  <si>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</si>
  <si>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</si>
  <si>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</si>
  <si>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</si>
  <si>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</si>
  <si>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</si>
  <si>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</si>
  <si>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</si>
  <si>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</si>
  <si>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</si>
  <si>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</si>
  <si>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</si>
  <si>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</si>
  <si>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</si>
  <si>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</si>
  <si>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</si>
  <si>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</si>
  <si>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</si>
  <si>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</si>
  <si>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</si>
  <si>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</si>
  <si>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</si>
  <si>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</si>
  <si>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</si>
  <si>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</si>
  <si>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</si>
  <si>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</si>
  <si>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</si>
  <si>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</si>
  <si>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</si>
  <si>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</si>
  <si>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</si>
  <si>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</si>
  <si>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</si>
  <si>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</si>
  <si>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</si>
  <si>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</si>
  <si>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</si>
  <si>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</si>
  <si>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</si>
  <si>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</si>
  <si>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</si>
  <si>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</si>
  <si>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</si>
  <si>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</si>
  <si>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</si>
  <si>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</si>
  <si>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</si>
  <si>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</si>
  <si>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</si>
  <si>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</si>
  <si>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</si>
  <si>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</si>
  <si>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</si>
  <si>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</si>
  <si>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</si>
  <si>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</si>
  <si>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</si>
  <si>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</si>
  <si>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</si>
  <si>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</si>
  <si>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</si>
  <si>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</si>
  <si>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</si>
  <si>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</si>
  <si>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</si>
  <si>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</si>
  <si>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</si>
  <si>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</si>
  <si>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</si>
  <si>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</si>
  <si>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</si>
  <si>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</si>
  <si>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</si>
  <si>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</si>
  <si>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</si>
  <si>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</si>
  <si>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</si>
  <si>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</si>
  <si>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</si>
  <si>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</si>
  <si>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</si>
  <si>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</si>
  <si>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</si>
  <si>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</si>
  <si>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</si>
  <si>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</si>
  <si>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</si>
  <si>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</si>
  <si>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</si>
  <si>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</si>
  <si>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</si>
  <si>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</si>
  <si>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</si>
  <si>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</si>
  <si>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</si>
  <si>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</si>
  <si>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</si>
  <si>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</si>
  <si>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</si>
  <si>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</si>
  <si>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</si>
  <si>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</si>
  <si>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</si>
  <si>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</si>
  <si>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</si>
  <si>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</si>
  <si>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</si>
  <si>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</si>
  <si>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</si>
  <si>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</si>
  <si>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</si>
  <si>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</si>
  <si>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</si>
  <si>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</si>
  <si>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</si>
  <si>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</si>
  <si>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</si>
  <si>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</si>
  <si>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</si>
  <si>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</si>
  <si>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</si>
  <si>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</si>
  <si>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</si>
  <si>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</si>
  <si>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</si>
  <si>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</si>
  <si>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</si>
  <si>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</si>
  <si>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</si>
  <si>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</si>
  <si>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</si>
  <si>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</si>
  <si>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</si>
  <si>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</si>
  <si>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</si>
  <si>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</si>
  <si>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</si>
  <si>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</si>
  <si>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</si>
  <si>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</si>
  <si>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</si>
  <si>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</si>
  <si>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</si>
  <si>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</si>
  <si>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</si>
  <si>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</si>
  <si>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</si>
  <si>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</si>
  <si>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</si>
  <si>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</si>
  <si>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</si>
  <si>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</si>
  <si>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</si>
  <si>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</si>
  <si>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</si>
  <si>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</si>
  <si>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</si>
  <si>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</si>
  <si>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</si>
  <si>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</si>
  <si>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</si>
  <si>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</si>
  <si>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</si>
  <si>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</si>
  <si>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</si>
  <si>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</si>
  <si>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</si>
  <si>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</si>
  <si>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</si>
  <si>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</si>
  <si>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</si>
  <si>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</si>
  <si>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</si>
  <si>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</si>
  <si>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</si>
  <si>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</si>
  <si>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</si>
  <si>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</si>
  <si>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</si>
  <si>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</si>
  <si>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</si>
  <si>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</si>
  <si>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</si>
  <si>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</si>
  <si>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</si>
  <si>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</si>
  <si>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</si>
  <si>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</si>
  <si>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</si>
  <si>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</si>
  <si>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</si>
  <si>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</si>
  <si>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</si>
  <si>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</si>
  <si>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</si>
  <si>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</si>
  <si>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</si>
  <si>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</si>
  <si>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</si>
  <si>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</si>
  <si>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</si>
  <si>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</si>
  <si>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</si>
  <si>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</si>
  <si>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</si>
  <si>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</si>
  <si>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</si>
  <si>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</si>
  <si>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</si>
  <si>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</si>
  <si>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</si>
  <si>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</si>
  <si>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</si>
  <si>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</si>
  <si>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</si>
  <si>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</si>
  <si>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</si>
  <si>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</si>
  <si>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</si>
  <si>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</si>
  <si>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</si>
  <si>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</si>
  <si>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</si>
  <si>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</si>
  <si>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</si>
  <si>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</si>
  <si>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</si>
  <si>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</si>
  <si>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</si>
  <si>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</si>
  <si>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</si>
  <si>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</si>
  <si>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</si>
  <si>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</si>
  <si>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</si>
  <si>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</si>
  <si>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</si>
  <si>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</si>
  <si>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</si>
  <si>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</si>
  <si>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</si>
  <si>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</si>
  <si>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</si>
  <si>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</si>
  <si>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</si>
  <si>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</si>
  <si>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</si>
  <si>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</si>
  <si>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</si>
  <si>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</si>
  <si>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</si>
  <si>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</si>
  <si>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</si>
  <si>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</si>
  <si>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</si>
  <si>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</si>
  <si>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</si>
  <si>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</si>
  <si>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</si>
  <si>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</si>
  <si>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</si>
  <si>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</si>
  <si>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</si>
  <si>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</si>
  <si>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</si>
  <si>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</si>
  <si>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</si>
  <si>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</si>
  <si>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</si>
  <si>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</si>
  <si>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</si>
  <si>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</si>
  <si>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</si>
  <si>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</si>
  <si>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</si>
  <si>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</si>
  <si>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</si>
  <si>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</si>
  <si>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</si>
  <si>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</si>
  <si>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</si>
  <si>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</si>
  <si>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</si>
  <si>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</si>
  <si>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</si>
  <si>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</si>
  <si>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</si>
  <si>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</si>
  <si>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</si>
  <si>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</si>
  <si>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</si>
  <si>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</si>
  <si>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</si>
  <si>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</si>
  <si>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</si>
  <si>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</si>
  <si>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</si>
  <si>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</si>
  <si>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</si>
  <si>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</si>
  <si>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</si>
  <si>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</si>
  <si>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</si>
  <si>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</si>
  <si>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</si>
  <si>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</si>
  <si>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</si>
  <si>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</si>
  <si>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</si>
  <si>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</si>
  <si>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</si>
  <si>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</si>
  <si>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</si>
  <si>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</si>
  <si>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</si>
  <si>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</si>
  <si>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</si>
  <si>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</si>
  <si>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</si>
  <si>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</si>
  <si>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</si>
  <si>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</si>
  <si>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</si>
  <si>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</si>
  <si>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</si>
  <si>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</si>
  <si>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</si>
  <si>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</si>
  <si>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</si>
  <si>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</si>
  <si>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</si>
  <si>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</si>
  <si>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</si>
  <si>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</si>
  <si>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</si>
  <si>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</si>
  <si>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</si>
  <si>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</si>
  <si>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</si>
  <si>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</si>
  <si>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</si>
  <si>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</si>
  <si>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</si>
  <si>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</si>
  <si>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</si>
  <si>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</si>
  <si>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</si>
  <si>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</si>
  <si>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</si>
  <si>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</si>
  <si>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</si>
  <si>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</si>
  <si>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</si>
  <si>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</si>
  <si>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</si>
  <si>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</si>
  <si>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</si>
  <si>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</si>
  <si>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</si>
  <si>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</si>
  <si>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</si>
  <si>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</si>
  <si>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</si>
  <si>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</si>
  <si>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</si>
  <si>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</si>
  <si>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</si>
  <si>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</si>
  <si>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</si>
  <si>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</si>
  <si>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</si>
  <si>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</si>
  <si>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</si>
  <si>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</si>
  <si>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</si>
  <si>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</si>
  <si>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</si>
  <si>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</si>
  <si>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</si>
  <si>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</si>
  <si>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</si>
  <si>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</si>
  <si>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</si>
  <si>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</si>
  <si>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</si>
  <si>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</si>
  <si>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</si>
  <si>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</si>
  <si>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</si>
  <si>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</si>
  <si>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</si>
  <si>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</si>
  <si>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</si>
  <si>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</si>
  <si>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</si>
  <si>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</si>
  <si>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</si>
  <si>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</si>
  <si>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</si>
  <si>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</si>
  <si>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</si>
  <si>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</si>
  <si>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</si>
  <si>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</si>
  <si>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</si>
  <si>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</si>
  <si>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</si>
  <si>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</si>
  <si>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</si>
  <si>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</si>
  <si>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</si>
  <si>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</si>
  <si>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</si>
  <si>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</si>
  <si>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</si>
  <si>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</si>
  <si>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</si>
  <si>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</si>
  <si>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</si>
  <si>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</si>
  <si>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</si>
  <si>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</si>
  <si>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</si>
  <si>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</si>
  <si>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</si>
  <si>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</si>
  <si>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</si>
  <si>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</si>
  <si>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</si>
  <si>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</si>
  <si>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</si>
  <si>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</si>
  <si>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</si>
  <si>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</si>
  <si>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</si>
  <si>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</si>
  <si>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</si>
  <si>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</si>
  <si>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</si>
  <si>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</si>
  <si>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</si>
  <si>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</si>
  <si>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</si>
  <si>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</si>
  <si>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</si>
  <si>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</si>
  <si>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</si>
  <si>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</si>
  <si>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</si>
  <si>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</si>
  <si>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</si>
  <si>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</si>
  <si>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</si>
  <si>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</si>
  <si>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</si>
  <si>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</si>
  <si>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</si>
  <si>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</si>
  <si>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</si>
  <si>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</si>
  <si>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</si>
  <si>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</si>
  <si>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</si>
  <si>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</si>
  <si>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</si>
  <si>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</si>
  <si>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</si>
  <si>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</si>
  <si>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</si>
  <si>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</si>
  <si>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</si>
  <si>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</si>
  <si>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</si>
  <si>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</si>
  <si>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</si>
  <si>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</si>
  <si>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</si>
  <si>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</si>
  <si>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</si>
  <si>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</si>
  <si>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</si>
  <si>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</si>
  <si>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</si>
  <si>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</si>
  <si>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</si>
  <si>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</si>
  <si>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</si>
  <si>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</si>
  <si>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</si>
  <si>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</si>
  <si>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</si>
  <si>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</si>
  <si>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</si>
  <si>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</si>
  <si>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</si>
  <si>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</si>
  <si>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</si>
  <si>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</si>
  <si>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</si>
  <si>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</si>
  <si>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</si>
  <si>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</si>
  <si>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</si>
  <si>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</si>
  <si>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</si>
  <si>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</si>
  <si>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</si>
  <si>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</si>
  <si>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</si>
  <si>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</si>
  <si>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</si>
  <si>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</si>
  <si>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</si>
  <si>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</si>
  <si>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</si>
  <si>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</si>
  <si>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</si>
  <si>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</si>
  <si>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</si>
  <si>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</si>
  <si>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</si>
  <si>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</si>
  <si>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</si>
  <si>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</si>
  <si>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</si>
  <si>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</si>
  <si>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</si>
  <si>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</si>
  <si>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</si>
  <si>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</si>
  <si>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</si>
  <si>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</si>
  <si>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</si>
  <si>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</si>
  <si>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</si>
  <si>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</si>
  <si>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</si>
  <si>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</si>
  <si>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</si>
  <si>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</si>
  <si>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</si>
  <si>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</si>
  <si>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</si>
  <si>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</si>
  <si>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</si>
  <si>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</si>
  <si>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</si>
  <si>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</si>
  <si>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</si>
  <si>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</si>
  <si>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</si>
  <si>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</si>
  <si>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</si>
  <si>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</si>
  <si>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</si>
  <si>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</si>
  <si>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</si>
  <si>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</si>
  <si>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</si>
  <si>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</si>
  <si>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</si>
  <si>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</si>
  <si>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</si>
  <si>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</si>
  <si>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</si>
  <si>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</si>
  <si>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</si>
  <si>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</si>
  <si>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</si>
  <si>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</si>
  <si>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</si>
  <si>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</si>
  <si>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</si>
  <si>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</si>
  <si>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</si>
  <si>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</si>
  <si>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</si>
  <si>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</si>
  <si>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</si>
  <si>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</si>
  <si>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</si>
  <si>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</si>
  <si>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</si>
  <si>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</si>
  <si>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</si>
  <si>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</si>
  <si>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</si>
  <si>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</si>
  <si>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</si>
  <si>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</si>
  <si>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</si>
  <si>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</si>
  <si>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</si>
  <si>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</si>
  <si>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</si>
  <si>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</si>
  <si>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</si>
  <si>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</si>
  <si>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</si>
  <si>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</si>
  <si>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</si>
  <si>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</si>
  <si>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</si>
  <si>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</si>
  <si>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</si>
  <si>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</si>
  <si>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</si>
  <si>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</si>
  <si>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</si>
  <si>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</si>
  <si>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</si>
  <si>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</si>
  <si>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</si>
  <si>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</si>
  <si>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</si>
  <si>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</si>
  <si>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</si>
  <si>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</si>
  <si>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</si>
  <si>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</si>
  <si>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</si>
  <si>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</si>
  <si>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</si>
  <si>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</si>
  <si>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</si>
  <si>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</si>
  <si>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</si>
  <si>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</si>
  <si>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</si>
  <si>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</si>
  <si>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</si>
  <si>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</si>
  <si>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</si>
  <si>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</si>
  <si>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</si>
  <si>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</si>
  <si>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</si>
  <si>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</si>
  <si>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</si>
  <si>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</si>
  <si>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</si>
  <si>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</si>
  <si>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</si>
  <si>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</si>
  <si>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</si>
  <si>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</si>
  <si>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</si>
  <si>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</si>
  <si>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</si>
  <si>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</si>
  <si>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</si>
  <si>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</si>
  <si>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</si>
  <si>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</si>
  <si>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</si>
  <si>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</si>
  <si>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</si>
  <si>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</si>
  <si>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</si>
  <si>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</si>
  <si>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</si>
  <si>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</si>
  <si>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</si>
  <si>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</si>
  <si>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</si>
  <si>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</si>
  <si>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</si>
  <si>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</si>
  <si>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</si>
  <si>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</si>
  <si>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</si>
  <si>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</si>
  <si>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</si>
  <si>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</si>
  <si>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</si>
  <si>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</si>
  <si>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</si>
  <si>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</si>
  <si>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</si>
  <si>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</si>
  <si>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</si>
  <si>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</si>
  <si>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</si>
  <si>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</si>
  <si>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</si>
  <si>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</si>
  <si>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</si>
  <si>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</si>
  <si>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</si>
  <si>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</si>
  <si>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</si>
  <si>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</si>
  <si>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</si>
  <si>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</si>
  <si>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</si>
  <si>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</si>
  <si>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</si>
  <si>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</si>
  <si>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</si>
  <si>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</si>
  <si>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</si>
  <si>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</si>
  <si>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</si>
  <si>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</si>
  <si>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</si>
  <si>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</si>
  <si>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</si>
  <si>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</si>
  <si>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</si>
  <si>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</si>
  <si>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</si>
  <si>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</si>
  <si>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</si>
  <si>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</si>
  <si>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</si>
  <si>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</si>
  <si>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</si>
  <si>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</si>
  <si>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</si>
  <si>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</si>
  <si>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</si>
  <si>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</si>
  <si>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</si>
  <si>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</si>
  <si>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</si>
  <si>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</si>
  <si>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</si>
  <si>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</si>
  <si>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</si>
  <si>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</si>
  <si>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</si>
  <si>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</si>
  <si>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</si>
  <si>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</si>
  <si>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</si>
  <si>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</si>
  <si>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</si>
  <si>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</si>
  <si>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</si>
  <si>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</si>
  <si>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</si>
  <si>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</si>
  <si>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</si>
  <si>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</si>
  <si>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</si>
  <si>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</si>
  <si>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</si>
  <si>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</si>
  <si>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</si>
  <si>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</si>
  <si>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</si>
  <si>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</si>
  <si>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</si>
  <si>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</si>
  <si>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</si>
  <si>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</si>
  <si>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</si>
  <si>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</si>
  <si>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</si>
  <si>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</si>
  <si>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</si>
  <si>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</si>
  <si>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</si>
  <si>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</si>
  <si>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</si>
  <si>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</si>
  <si>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</si>
  <si>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</si>
  <si>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</si>
  <si>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</si>
  <si>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</si>
  <si>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</si>
  <si>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</si>
  <si>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</si>
  <si>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</si>
  <si>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</si>
  <si>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</si>
  <si>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</si>
  <si>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</si>
  <si>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</si>
  <si>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</si>
  <si>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</si>
  <si>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</si>
  <si>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</si>
  <si>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</si>
  <si>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</si>
  <si>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</si>
  <si>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</si>
  <si>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</si>
  <si>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</si>
  <si>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</si>
  <si>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</si>
  <si>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</si>
  <si>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</si>
  <si>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</si>
  <si>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</si>
  <si>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</si>
  <si>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</si>
  <si>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</si>
  <si>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</si>
  <si>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</si>
  <si>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</si>
  <si>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</si>
  <si>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</si>
  <si>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</si>
  <si>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</si>
  <si>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</si>
  <si>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</si>
  <si>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</si>
  <si>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</si>
  <si>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</si>
  <si>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</si>
  <si>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</si>
  <si>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</si>
  <si>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</si>
  <si>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</si>
  <si>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</si>
  <si>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</si>
  <si>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</si>
  <si>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</si>
  <si>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</si>
  <si>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</si>
  <si>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</si>
  <si>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</si>
  <si>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</si>
  <si>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</si>
  <si>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</si>
  <si>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</si>
  <si>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</si>
  <si>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</si>
  <si>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</si>
  <si>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</si>
  <si>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</si>
  <si>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</si>
  <si>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</si>
  <si>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</si>
  <si>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</si>
  <si>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</si>
  <si>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</si>
  <si>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</si>
  <si>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</si>
  <si>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</si>
  <si>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</si>
  <si>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</si>
  <si>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</si>
  <si>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</si>
  <si>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</si>
  <si>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</si>
  <si>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</si>
  <si>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</si>
  <si>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</si>
  <si>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</si>
  <si>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</si>
  <si>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</si>
  <si>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</si>
  <si>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</si>
  <si>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</si>
  <si>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</si>
  <si>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</si>
  <si>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</si>
  <si>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</si>
  <si>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</si>
  <si>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</si>
  <si>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</si>
  <si>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</si>
  <si>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</si>
  <si>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</si>
  <si>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</si>
  <si>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</si>
  <si>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</si>
  <si>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</si>
  <si>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</si>
  <si>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</si>
  <si>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</si>
  <si>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</si>
  <si>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</si>
  <si>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</si>
  <si>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</si>
  <si>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</si>
  <si>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</si>
  <si>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</si>
  <si>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</si>
  <si>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</si>
  <si>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</si>
  <si>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</si>
  <si>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</si>
  <si>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</si>
  <si>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</si>
  <si>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</si>
  <si>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</si>
  <si>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</si>
  <si>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</si>
  <si>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</si>
  <si>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</si>
  <si>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</si>
  <si>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</si>
  <si>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</si>
  <si>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</si>
  <si>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</si>
  <si>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</si>
  <si>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</si>
  <si>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</si>
  <si>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</si>
  <si>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</si>
  <si>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</si>
  <si>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</si>
  <si>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</si>
  <si>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</si>
  <si>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</si>
  <si>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</si>
  <si>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</si>
  <si>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</si>
  <si>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</si>
  <si>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</si>
  <si>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</si>
  <si>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</si>
  <si>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</si>
  <si>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</si>
  <si>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</si>
  <si>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</si>
  <si>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</si>
  <si>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</si>
  <si>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</si>
  <si>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</si>
  <si>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</si>
  <si>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</si>
  <si>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</si>
  <si>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</si>
  <si>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</si>
  <si>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</si>
  <si>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</si>
  <si>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</si>
  <si>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</si>
  <si>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</si>
  <si>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</si>
  <si>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</si>
  <si>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</si>
  <si>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</si>
  <si>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</si>
  <si>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</si>
  <si>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</si>
  <si>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</si>
  <si>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</si>
  <si>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</si>
  <si>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</si>
  <si>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</si>
  <si>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</si>
  <si>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</si>
  <si>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</si>
  <si>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</si>
  <si>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</si>
  <si>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</si>
  <si>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</si>
  <si>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</si>
  <si>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</si>
  <si>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</si>
  <si>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</si>
  <si>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</si>
  <si>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</si>
  <si>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</si>
  <si>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</si>
  <si>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</si>
  <si>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</si>
  <si>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</si>
  <si>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</si>
  <si>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</si>
  <si>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</si>
  <si>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</si>
  <si>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</si>
  <si>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</si>
  <si>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</si>
  <si>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</si>
  <si>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</si>
  <si>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</si>
  <si>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</si>
  <si>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</si>
  <si>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</si>
  <si>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</si>
  <si>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</si>
  <si>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</si>
  <si>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</si>
  <si>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</si>
  <si>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</si>
  <si>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</si>
  <si>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</si>
  <si>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</si>
  <si>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</si>
  <si>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</si>
  <si>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</si>
  <si>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</si>
  <si>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</si>
  <si>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</si>
  <si>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</si>
  <si>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</si>
  <si>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</si>
  <si>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</si>
  <si>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</si>
  <si>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</si>
  <si>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</si>
  <si>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</si>
  <si>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</si>
  <si>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</si>
  <si>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</si>
  <si>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</si>
  <si>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</si>
  <si>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</si>
  <si>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</si>
  <si>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</si>
  <si>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</si>
  <si>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</si>
  <si>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</si>
  <si>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</si>
  <si>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</si>
  <si>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</si>
  <si>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</si>
  <si>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</si>
  <si>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</si>
  <si>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</si>
  <si>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</si>
  <si>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</si>
  <si>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</si>
  <si>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</si>
  <si>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</si>
  <si>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</si>
  <si>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</si>
  <si>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</si>
  <si>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</si>
  <si>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</si>
  <si>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</si>
  <si>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</si>
  <si>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</si>
  <si>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</si>
  <si>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</si>
  <si>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</si>
  <si>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</si>
  <si>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</si>
  <si>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</si>
  <si>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</si>
  <si>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</si>
  <si>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</si>
  <si>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</si>
  <si>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</si>
  <si>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</si>
  <si>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</si>
  <si>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</si>
  <si>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</si>
  <si>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</si>
  <si>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</si>
  <si>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</si>
  <si>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</si>
  <si>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</si>
  <si>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</si>
  <si>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</si>
  <si>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</si>
  <si>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</si>
  <si>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</si>
  <si>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</si>
  <si>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</si>
  <si>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</si>
  <si>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</si>
  <si>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</si>
  <si>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</si>
  <si>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</si>
  <si>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</si>
  <si>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</si>
  <si>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</si>
  <si>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</si>
  <si>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</si>
  <si>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</si>
  <si>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</si>
  <si>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</si>
  <si>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</si>
  <si>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</si>
  <si>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</si>
  <si>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</si>
  <si>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</si>
  <si>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</si>
  <si>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</si>
  <si>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</si>
  <si>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</si>
  <si>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</si>
  <si>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</si>
  <si>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</si>
  <si>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</si>
  <si>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</si>
  <si>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</si>
  <si>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</si>
  <si>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</si>
  <si>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</si>
  <si>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</si>
  <si>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</si>
  <si>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</si>
  <si>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</si>
  <si>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</si>
  <si>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</si>
  <si>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</si>
  <si>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</si>
  <si>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</si>
  <si>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</si>
  <si>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</si>
  <si>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</si>
  <si>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</si>
  <si>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</si>
  <si>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</si>
  <si>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</si>
  <si>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</si>
  <si>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</si>
  <si>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</si>
  <si>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</si>
  <si>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</si>
  <si>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</si>
  <si>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</si>
  <si>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</si>
  <si>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</si>
  <si>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</si>
  <si>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</si>
  <si>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</si>
  <si>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</si>
  <si>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</si>
  <si>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</si>
  <si>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</si>
  <si>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</si>
  <si>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</si>
  <si>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</si>
  <si>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</si>
  <si>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</si>
  <si>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</si>
  <si>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</si>
  <si>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</si>
  <si>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</si>
  <si>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</si>
  <si>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</si>
  <si>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</si>
  <si>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</si>
  <si>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</si>
  <si>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</si>
  <si>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</si>
  <si>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</si>
  <si>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</si>
  <si>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</si>
  <si>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</si>
  <si>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</si>
  <si>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</si>
  <si>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</si>
  <si>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</si>
  <si>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</si>
  <si>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</si>
  <si>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</si>
  <si>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</si>
  <si>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</si>
  <si>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</si>
  <si>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</si>
  <si>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</si>
  <si>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</si>
  <si>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</si>
  <si>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</si>
  <si>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</si>
  <si>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</si>
  <si>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</si>
  <si>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</si>
  <si>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</si>
  <si>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</si>
  <si>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</si>
  <si>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</si>
  <si>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</si>
  <si>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</si>
  <si>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</si>
  <si>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</si>
  <si>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</si>
  <si>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</si>
  <si>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</si>
  <si>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</si>
  <si>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</si>
  <si>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</si>
  <si>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</si>
  <si>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</si>
  <si>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</si>
  <si>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</si>
  <si>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</si>
  <si>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</si>
  <si>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</si>
  <si>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</si>
  <si>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</si>
  <si>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</si>
  <si>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</si>
  <si>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</si>
  <si>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</si>
  <si>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</si>
  <si>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</si>
  <si>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</si>
  <si>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</si>
  <si>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</si>
  <si>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</si>
  <si>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</si>
  <si>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</si>
  <si>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</si>
  <si>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</si>
  <si>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</si>
  <si>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</si>
  <si>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</si>
  <si>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</si>
  <si>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</si>
  <si>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</si>
  <si>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</si>
  <si>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</si>
  <si>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</si>
  <si>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</si>
  <si>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</si>
  <si>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</si>
  <si>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</si>
  <si>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</si>
  <si>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</si>
  <si>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</si>
  <si>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</si>
  <si>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</si>
  <si>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</si>
  <si>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</si>
  <si>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</si>
  <si>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</si>
  <si>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</si>
  <si>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</si>
  <si>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</si>
  <si>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</si>
  <si>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</si>
  <si>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</si>
  <si>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</si>
  <si>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</si>
  <si>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</si>
  <si>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</si>
  <si>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</si>
  <si>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</si>
  <si>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</si>
  <si>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</si>
  <si>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</si>
  <si>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</si>
  <si>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</si>
  <si>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</si>
  <si>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</si>
  <si>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</si>
  <si>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</si>
  <si>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</si>
  <si>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</si>
  <si>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</si>
  <si>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</si>
  <si>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</si>
  <si>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</si>
  <si>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</si>
  <si>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</si>
  <si>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</si>
  <si>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</si>
  <si>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</si>
  <si>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</si>
  <si>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</si>
  <si>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</si>
  <si>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</si>
  <si>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</si>
  <si>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</si>
  <si>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</si>
  <si>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</si>
  <si>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</si>
  <si>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</si>
  <si>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</si>
  <si>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</si>
  <si>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</si>
  <si>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</si>
  <si>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</si>
  <si>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</si>
  <si>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</si>
  <si>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</si>
  <si>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</si>
  <si>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</si>
  <si>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</si>
  <si>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</si>
  <si>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</si>
  <si>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</si>
  <si>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</si>
  <si>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</si>
  <si>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</si>
  <si>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</si>
  <si>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</si>
  <si>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</si>
  <si>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</si>
  <si>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</si>
  <si>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</si>
  <si>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</si>
  <si>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</si>
  <si>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</si>
  <si>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</si>
  <si>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</si>
  <si>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</si>
  <si>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</si>
  <si>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</si>
  <si>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</si>
  <si>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</si>
  <si>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</si>
  <si>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</si>
  <si>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</si>
  <si>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</si>
  <si>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</si>
  <si>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</si>
  <si>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</si>
  <si>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</si>
  <si>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</si>
  <si>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</si>
  <si>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</si>
  <si>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</si>
  <si>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</si>
  <si>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</si>
  <si>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</si>
  <si>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</si>
  <si>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</si>
  <si>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</si>
  <si>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</si>
  <si>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</si>
  <si>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</si>
  <si>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</si>
  <si>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</si>
  <si>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</si>
  <si>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</si>
  <si>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</si>
  <si>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</si>
  <si>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</si>
  <si>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</si>
  <si>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</si>
  <si>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</si>
  <si>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</si>
  <si>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</si>
  <si>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</si>
  <si>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</si>
  <si>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</si>
  <si>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</si>
  <si>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</si>
  <si>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</si>
  <si>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</si>
  <si>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</si>
  <si>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</si>
  <si>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</si>
  <si>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</si>
  <si>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</si>
  <si>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</si>
  <si>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</si>
  <si>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</si>
  <si>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</si>
  <si>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</si>
  <si>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</si>
  <si>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</si>
  <si>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</si>
  <si>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</si>
  <si>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</si>
  <si>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</si>
  <si>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</si>
  <si>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</si>
  <si>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</si>
  <si>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</si>
  <si>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</si>
  <si>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</si>
  <si>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</si>
  <si>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</si>
  <si>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</si>
  <si>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</si>
  <si>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</si>
  <si>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</si>
  <si>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</si>
  <si>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</si>
  <si>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</si>
  <si>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</si>
  <si>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</si>
  <si>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</si>
  <si>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</si>
  <si>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</si>
  <si>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</si>
  <si>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</si>
  <si>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</si>
  <si>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</si>
  <si>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</si>
  <si>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</si>
  <si>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</si>
  <si>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</si>
  <si>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</si>
  <si>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</si>
  <si>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</si>
  <si>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</si>
  <si>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</si>
  <si>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</si>
  <si>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</si>
  <si>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</si>
  <si>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</si>
  <si>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</si>
  <si>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</si>
  <si>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</si>
  <si>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</si>
  <si>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</si>
  <si>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</si>
  <si>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</si>
  <si>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</si>
  <si>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</si>
  <si>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</si>
  <si>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</si>
  <si>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</si>
  <si>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</si>
  <si>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</si>
  <si>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</si>
  <si>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</si>
  <si>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</si>
  <si>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</si>
  <si>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</si>
  <si>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</si>
  <si>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</si>
  <si>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</si>
  <si>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</si>
  <si>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</si>
  <si>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</si>
  <si>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</si>
  <si>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</si>
  <si>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</si>
  <si>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</si>
  <si>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</si>
  <si>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</si>
  <si>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</si>
  <si>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</si>
  <si>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</si>
  <si>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</si>
  <si>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</si>
  <si>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</si>
  <si>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</si>
  <si>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</si>
  <si>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</si>
  <si>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</si>
  <si>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</si>
  <si>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</si>
  <si>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</si>
  <si>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</si>
  <si>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</si>
  <si>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</si>
  <si>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</si>
  <si>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</si>
  <si>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</si>
  <si>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</si>
  <si>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</si>
  <si>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</si>
  <si>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</si>
  <si>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</si>
  <si>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</si>
  <si>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</si>
  <si>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</si>
  <si>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</si>
  <si>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</si>
  <si>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</si>
  <si>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</si>
  <si>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</si>
  <si>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</si>
  <si>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</si>
  <si>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</si>
  <si>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</si>
  <si>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</si>
  <si>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</si>
  <si>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</si>
  <si>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</si>
  <si>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</si>
  <si>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</si>
  <si>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</si>
  <si>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</si>
  <si>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</si>
  <si>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</si>
  <si>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</si>
  <si>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</si>
  <si>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</si>
  <si>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</si>
  <si>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</si>
  <si>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</si>
  <si>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</si>
  <si>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</si>
  <si>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</si>
  <si>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</si>
  <si>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</si>
  <si>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</si>
  <si>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</si>
  <si>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</si>
  <si>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</si>
  <si>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</si>
  <si>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</si>
  <si>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</si>
  <si>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</si>
  <si>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</si>
  <si>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</si>
  <si>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</si>
  <si>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</si>
  <si>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</si>
  <si>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</si>
  <si>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</si>
  <si>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</si>
  <si>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</si>
  <si>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</si>
  <si>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</si>
  <si>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</si>
  <si>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</si>
  <si>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</si>
  <si>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</si>
  <si>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</si>
  <si>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</si>
  <si>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</si>
  <si>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</si>
  <si>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</si>
  <si>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</si>
  <si>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</si>
  <si>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</si>
  <si>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</si>
  <si>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</si>
  <si>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</si>
  <si>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</si>
  <si>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</si>
  <si>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</si>
  <si>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</si>
  <si>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</si>
  <si>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</si>
  <si>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</si>
  <si>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</si>
  <si>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</si>
  <si>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</si>
  <si>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</si>
  <si>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</si>
  <si>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</si>
  <si>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</si>
  <si>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</si>
  <si>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</si>
  <si>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</si>
  <si>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</si>
  <si>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</si>
  <si>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</si>
  <si>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</si>
  <si>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</si>
  <si>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</si>
  <si>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</si>
  <si>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</si>
  <si>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</si>
  <si>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</si>
  <si>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</si>
  <si>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</si>
  <si>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</si>
  <si>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</si>
  <si>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</si>
  <si>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</si>
  <si>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</si>
  <si>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</si>
  <si>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</si>
  <si>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</si>
  <si>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</si>
  <si>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</si>
  <si>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</si>
  <si>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</si>
  <si>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</si>
  <si>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</si>
  <si>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</si>
  <si>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</si>
  <si>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</si>
  <si>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</si>
  <si>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</si>
  <si>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</si>
  <si>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</si>
  <si>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</si>
  <si>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</si>
  <si>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</si>
  <si>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</si>
  <si>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</si>
  <si>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</si>
  <si>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</si>
  <si>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</si>
  <si>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</si>
  <si>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</si>
  <si>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</si>
  <si>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</si>
  <si>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</si>
  <si>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</si>
  <si>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</si>
  <si>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</si>
  <si>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</si>
  <si>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</si>
  <si>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</si>
  <si>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</si>
  <si>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</si>
  <si>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</si>
  <si>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</si>
  <si>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</si>
  <si>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</si>
  <si>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</si>
  <si>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</si>
  <si>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</si>
  <si>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</si>
  <si>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</si>
  <si>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</si>
  <si>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</si>
  <si>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</si>
  <si>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</si>
  <si>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</si>
  <si>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</si>
  <si>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</si>
  <si>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</si>
  <si>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</si>
  <si>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</si>
  <si>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</si>
  <si>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</si>
  <si>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</si>
  <si>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</si>
  <si>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</si>
  <si>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</si>
  <si>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</si>
  <si>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</si>
  <si>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</si>
  <si>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</si>
  <si>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</si>
  <si>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</si>
  <si>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</si>
  <si>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</si>
  <si>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</si>
  <si>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</si>
  <si>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</si>
  <si>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</si>
  <si>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</si>
  <si>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</si>
  <si>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</si>
  <si>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</si>
  <si>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</si>
  <si>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</si>
  <si>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</si>
  <si>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</si>
  <si>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</si>
  <si>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</si>
  <si>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</si>
  <si>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</si>
  <si>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</si>
  <si>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</si>
  <si>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</si>
  <si>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</si>
  <si>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</si>
  <si>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</si>
  <si>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</si>
  <si>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</si>
  <si>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</si>
  <si>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</si>
  <si>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</si>
  <si>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</si>
  <si>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</si>
  <si>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</si>
  <si>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</si>
  <si>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</si>
  <si>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</si>
  <si>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</si>
  <si>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</si>
  <si>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</si>
  <si>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</si>
  <si>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</si>
  <si>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</si>
  <si>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</si>
  <si>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</si>
  <si>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</si>
  <si>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</si>
  <si>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</si>
  <si>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</si>
  <si>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</si>
  <si>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</si>
  <si>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</si>
  <si>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</si>
  <si>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</si>
  <si>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</si>
  <si>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</si>
  <si>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</si>
  <si>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</si>
  <si>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</si>
  <si>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</si>
  <si>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</si>
  <si>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</si>
  <si>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</si>
  <si>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</si>
  <si>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</si>
  <si>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</si>
  <si>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</si>
  <si>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</si>
  <si>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</si>
  <si>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</si>
  <si>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</si>
  <si>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</si>
  <si>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</si>
  <si>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</si>
  <si>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</si>
  <si>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</si>
  <si>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</si>
  <si>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</si>
  <si>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</si>
  <si>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</si>
  <si>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</si>
  <si>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</si>
  <si>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</si>
  <si>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</si>
  <si>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</si>
  <si>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</si>
  <si>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</si>
  <si>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</si>
  <si>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</si>
  <si>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</si>
  <si>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</si>
  <si>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</si>
  <si>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</si>
  <si>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</si>
  <si>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</si>
  <si>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</si>
  <si>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</si>
  <si>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</si>
  <si>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</si>
  <si>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</si>
  <si>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</si>
  <si>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</si>
  <si>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</si>
  <si>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</si>
  <si>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</si>
  <si>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</si>
  <si>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</si>
  <si>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</si>
  <si>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</si>
  <si>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</si>
  <si>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</si>
  <si>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</si>
  <si>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</si>
  <si>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</si>
  <si>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</si>
  <si>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</si>
  <si>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</si>
  <si>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</si>
  <si>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</si>
  <si>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</si>
  <si>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</si>
  <si>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</si>
  <si>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</si>
  <si>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</si>
  <si>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</si>
  <si>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</si>
  <si>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</si>
  <si>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</si>
  <si>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</si>
  <si>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</si>
  <si>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</si>
  <si>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</si>
  <si>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</si>
  <si>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</si>
  <si>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</si>
  <si>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</si>
  <si>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</si>
  <si>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</si>
  <si>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</si>
  <si>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</si>
  <si>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</si>
  <si>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</si>
  <si>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</si>
  <si>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</si>
  <si>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</si>
  <si>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</si>
  <si>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</si>
  <si>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</si>
  <si>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</si>
  <si>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</si>
  <si>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</si>
  <si>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</si>
  <si>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</si>
  <si>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</si>
  <si>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</si>
  <si>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</si>
  <si>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</si>
  <si>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</si>
  <si>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</si>
  <si>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</si>
  <si>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</si>
  <si>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</si>
  <si>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</si>
  <si>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</si>
  <si>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</si>
  <si>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</si>
  <si>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</si>
  <si>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</si>
  <si>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</si>
  <si>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</si>
  <si>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</si>
  <si>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</si>
  <si>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</si>
  <si>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</si>
  <si>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</si>
  <si>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</si>
  <si>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</si>
  <si>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</si>
  <si>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</si>
  <si>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</si>
  <si>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</si>
  <si>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</si>
  <si>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</si>
  <si>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</si>
  <si>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</si>
  <si>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</si>
  <si>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</si>
  <si>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</si>
  <si>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</si>
  <si>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</si>
  <si>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</si>
  <si>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</si>
  <si>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</si>
  <si>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</si>
  <si>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</si>
  <si>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</si>
  <si>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</si>
  <si>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</si>
  <si>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</si>
  <si>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</si>
  <si>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</si>
  <si>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</si>
  <si>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</si>
  <si>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</si>
  <si>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</si>
  <si>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</si>
  <si>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</si>
  <si>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</si>
  <si>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</si>
  <si>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</si>
  <si>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</si>
  <si>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</si>
  <si>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</si>
  <si>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</si>
  <si>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</si>
  <si>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</si>
  <si>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</si>
  <si>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</si>
  <si>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</si>
  <si>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</si>
  <si>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</si>
  <si>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</si>
  <si>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</si>
  <si>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</si>
  <si>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</si>
  <si>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</si>
  <si>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</si>
  <si>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</si>
  <si>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</si>
  <si>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</si>
  <si>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</si>
  <si>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</si>
  <si>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</si>
  <si>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</si>
  <si>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</si>
  <si>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</si>
  <si>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</si>
  <si>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</si>
  <si>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</si>
  <si>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</si>
  <si>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</si>
  <si>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</si>
  <si>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</si>
  <si>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</si>
  <si>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</si>
  <si>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</si>
  <si>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</si>
  <si>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</si>
  <si>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</si>
  <si>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</si>
  <si>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</si>
  <si>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</si>
  <si>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</si>
  <si>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</si>
  <si>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</si>
  <si>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</si>
  <si>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</si>
  <si>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</si>
  <si>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</si>
  <si>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</si>
  <si>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</si>
  <si>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</si>
  <si>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</si>
  <si>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</si>
  <si>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</si>
  <si>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</si>
  <si>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</si>
  <si>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</si>
  <si>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</si>
  <si>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</si>
  <si>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</si>
  <si>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</si>
  <si>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</si>
  <si>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</si>
  <si>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</si>
  <si>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</si>
  <si>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</si>
  <si>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</si>
  <si>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</si>
  <si>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</si>
  <si>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</si>
  <si>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</si>
  <si>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</si>
  <si>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</si>
  <si>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</si>
  <si>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</si>
  <si>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</si>
  <si>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</si>
  <si>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</si>
  <si>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</si>
  <si>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</si>
  <si>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</si>
  <si>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</si>
  <si>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</si>
  <si>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</si>
  <si>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</si>
  <si>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</si>
  <si>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</si>
  <si>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</si>
  <si>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</si>
  <si>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</si>
  <si>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</si>
  <si>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</si>
  <si>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</si>
  <si>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</si>
  <si>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</si>
  <si>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</si>
  <si>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</si>
  <si>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</si>
  <si>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</si>
  <si>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</si>
  <si>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</si>
  <si>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</si>
  <si>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</si>
  <si>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</si>
  <si>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</si>
  <si>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</si>
  <si>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</si>
  <si>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</si>
  <si>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</si>
  <si>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</si>
  <si>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</si>
  <si>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</si>
  <si>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</si>
  <si>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</si>
  <si>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</si>
  <si>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</si>
  <si>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</si>
  <si>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</si>
  <si>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</si>
  <si>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</si>
  <si>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</si>
  <si>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</si>
  <si>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</si>
  <si>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</si>
  <si>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</si>
  <si>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</si>
  <si>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</si>
  <si>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</si>
  <si>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</si>
  <si>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</si>
  <si>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</si>
  <si>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</si>
  <si>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</si>
  <si>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</si>
  <si>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</si>
  <si>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</si>
  <si>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</si>
  <si>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</si>
  <si>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</si>
  <si>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</si>
  <si>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</si>
  <si>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</si>
  <si>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</si>
  <si>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</si>
  <si>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</si>
  <si>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</si>
  <si>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</si>
  <si>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</si>
  <si>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</si>
  <si>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</si>
  <si>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</si>
  <si>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</si>
  <si>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</si>
  <si>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</si>
  <si>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</si>
  <si>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</si>
  <si>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</si>
  <si>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</si>
  <si>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</si>
  <si>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</si>
  <si>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</si>
  <si>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</si>
  <si>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</si>
  <si>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</si>
  <si>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</si>
  <si>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</si>
  <si>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</si>
  <si>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</si>
  <si>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</si>
  <si>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</si>
  <si>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</si>
  <si>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</si>
  <si>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</si>
  <si>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</si>
  <si>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</si>
  <si>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</si>
  <si>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</si>
  <si>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</si>
  <si>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</si>
  <si>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</si>
  <si>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</si>
  <si>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</si>
  <si>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</si>
  <si>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</si>
  <si>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</si>
  <si>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</si>
  <si>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</si>
  <si>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</si>
  <si>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</si>
  <si>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</si>
  <si>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</si>
  <si>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</si>
  <si>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</si>
  <si>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</si>
  <si>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</si>
  <si>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</si>
  <si>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</si>
  <si>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</si>
  <si>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</si>
  <si>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</si>
  <si>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</si>
  <si>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</si>
  <si>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</si>
  <si>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</si>
  <si>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</si>
  <si>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</si>
  <si>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</si>
  <si>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</si>
  <si>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</si>
  <si>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</si>
  <si>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</si>
  <si>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</si>
  <si>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</si>
  <si>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</si>
  <si>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</si>
  <si>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</si>
  <si>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</si>
  <si>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</si>
  <si>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</si>
  <si>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</si>
  <si>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</si>
  <si>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</si>
  <si>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</si>
  <si>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</si>
  <si>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</si>
  <si>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</si>
  <si>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</si>
  <si>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</si>
  <si>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</si>
  <si>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</si>
  <si>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</si>
  <si>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</si>
  <si>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</si>
  <si>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</si>
  <si>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</si>
  <si>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</si>
  <si>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</si>
  <si>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</si>
  <si>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</si>
  <si>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</si>
  <si>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</si>
  <si>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</si>
  <si>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</si>
  <si>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</si>
  <si>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</si>
  <si>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</si>
  <si>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</si>
  <si>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</si>
  <si>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</si>
  <si>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</si>
  <si>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</si>
  <si>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</si>
  <si>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</si>
  <si>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</si>
  <si>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</si>
  <si>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</si>
  <si>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</si>
  <si>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</si>
  <si>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</si>
  <si>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</si>
  <si>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</si>
  <si>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</si>
  <si>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</si>
  <si>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</si>
  <si>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</si>
  <si>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</si>
  <si>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</si>
  <si>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</si>
  <si>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</si>
  <si>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</si>
  <si>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</si>
  <si>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</si>
  <si>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</si>
  <si>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</si>
  <si>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</si>
  <si>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</si>
  <si>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</si>
  <si>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</si>
  <si>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</si>
  <si>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</si>
  <si>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</si>
  <si>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</si>
  <si>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</si>
  <si>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</si>
  <si>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</si>
  <si>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</si>
  <si>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</si>
  <si>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</si>
  <si>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</si>
  <si>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</si>
  <si>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</si>
  <si>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</si>
  <si>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</si>
  <si>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</si>
  <si>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</si>
  <si>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</si>
  <si>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</si>
  <si>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</si>
  <si>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</si>
  <si>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</si>
  <si>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</si>
  <si>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</si>
  <si>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</si>
  <si>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</si>
  <si>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</si>
  <si>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</si>
  <si>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</si>
  <si>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</si>
  <si>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</si>
  <si>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</si>
  <si>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</si>
  <si>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</si>
  <si>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</si>
  <si>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</si>
  <si>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</si>
  <si>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</si>
  <si>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</si>
  <si>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</si>
  <si>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</si>
  <si>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</si>
  <si>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</si>
  <si>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</si>
  <si>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</si>
  <si>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</si>
  <si>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</si>
  <si>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</si>
  <si>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</si>
  <si>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</si>
  <si>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</si>
  <si>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</si>
  <si>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</si>
  <si>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</si>
  <si>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</si>
  <si>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</si>
  <si>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</si>
  <si>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</si>
  <si>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</si>
  <si>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</si>
  <si>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</si>
  <si>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</si>
  <si>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</si>
  <si>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</si>
  <si>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</si>
  <si>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</si>
  <si>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</si>
  <si>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</si>
  <si>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</si>
  <si>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</si>
  <si>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</si>
  <si>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</si>
  <si>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</si>
  <si>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</si>
  <si>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</si>
  <si>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</si>
  <si>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</si>
  <si>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</si>
  <si>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</si>
  <si>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</si>
  <si>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</si>
  <si>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</si>
  <si>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</si>
  <si>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</si>
  <si>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</si>
  <si>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</si>
  <si>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</si>
  <si>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</si>
  <si>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</si>
  <si>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</si>
  <si>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</si>
  <si>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</si>
  <si>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</si>
  <si>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</si>
  <si>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</si>
  <si>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</si>
  <si>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</si>
  <si>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</si>
  <si>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</si>
  <si>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</si>
  <si>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</si>
  <si>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</si>
  <si>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</si>
  <si>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</si>
  <si>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</si>
  <si>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</si>
  <si>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</si>
  <si>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</si>
  <si>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</si>
  <si>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</si>
  <si>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</si>
  <si>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</si>
  <si>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</si>
  <si>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</si>
  <si>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</si>
  <si>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</si>
  <si>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</si>
  <si>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</si>
  <si>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</si>
  <si>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</si>
  <si>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</si>
  <si>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</si>
  <si>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</si>
  <si>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</si>
  <si>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</si>
  <si>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</si>
  <si>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</si>
  <si>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</si>
  <si>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</si>
  <si>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</si>
  <si>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</si>
  <si>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</si>
  <si>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</si>
  <si>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</si>
  <si>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</si>
  <si>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</si>
  <si>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</si>
  <si>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</si>
  <si>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</si>
  <si>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</si>
  <si>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</si>
  <si>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</si>
  <si>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</si>
  <si>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</si>
  <si>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</si>
  <si>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</si>
  <si>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</si>
  <si>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</si>
  <si>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</si>
  <si>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</si>
  <si>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</si>
  <si>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</si>
  <si>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</si>
  <si>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</si>
  <si>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</si>
  <si>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</si>
  <si>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</si>
  <si>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</si>
  <si>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</si>
  <si>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</si>
  <si>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</si>
  <si>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</si>
  <si>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</si>
  <si>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</si>
  <si>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</si>
  <si>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</si>
  <si>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</si>
  <si>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</si>
  <si>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</si>
  <si>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</si>
  <si>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</si>
  <si>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</si>
  <si>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</si>
  <si>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</si>
  <si>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</si>
  <si>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</si>
  <si>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</si>
  <si>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</si>
  <si>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</si>
  <si>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</si>
  <si>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</si>
  <si>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</si>
  <si>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</si>
  <si>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</si>
  <si>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</si>
  <si>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</si>
  <si>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</si>
  <si>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</si>
  <si>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</si>
  <si>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</si>
  <si>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</si>
  <si>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</si>
  <si>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</si>
  <si>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</si>
  <si>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</si>
  <si>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</si>
  <si>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</si>
  <si>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</si>
  <si>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</si>
  <si>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</si>
  <si>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</si>
  <si>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</si>
  <si>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</si>
  <si>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</si>
  <si>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</si>
  <si>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</si>
  <si>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</si>
  <si>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</si>
  <si>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</si>
  <si>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</si>
  <si>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</si>
  <si>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</si>
  <si>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</si>
  <si>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</si>
  <si>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</si>
  <si>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</si>
  <si>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</si>
  <si>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</si>
  <si>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</si>
  <si>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</si>
  <si>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</si>
  <si>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</si>
  <si>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</si>
  <si>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</si>
  <si>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</si>
  <si>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</si>
  <si>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</si>
  <si>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</si>
  <si>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</si>
  <si>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</si>
  <si>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</si>
  <si>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</si>
  <si>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</si>
  <si>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</si>
  <si>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</si>
  <si>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</si>
  <si>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</si>
  <si>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</si>
  <si>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</si>
  <si>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</si>
  <si>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</si>
  <si>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</si>
  <si>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</si>
  <si>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</si>
  <si>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</si>
  <si>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</si>
  <si>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</si>
  <si>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</si>
  <si>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</si>
  <si>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</si>
  <si>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</si>
  <si>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</si>
  <si>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</si>
  <si>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</si>
  <si>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</si>
  <si>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</si>
  <si>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</si>
  <si>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</si>
  <si>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</si>
  <si>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</si>
  <si>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</si>
  <si>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</si>
  <si>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</si>
  <si>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</si>
  <si>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</si>
  <si>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</si>
  <si>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</si>
  <si>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</si>
  <si>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</si>
  <si>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</si>
  <si>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</si>
  <si>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</si>
  <si>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</si>
  <si>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</si>
  <si>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</si>
  <si>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</si>
  <si>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</si>
  <si>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</si>
  <si>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</si>
  <si>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</si>
  <si>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</si>
  <si>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</si>
  <si>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</si>
  <si>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</si>
  <si>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</si>
  <si>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</si>
  <si>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</si>
  <si>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</si>
  <si>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</si>
  <si>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</si>
  <si>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</si>
  <si>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</si>
  <si>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</si>
  <si>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</si>
  <si>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</si>
  <si>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</si>
  <si>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</si>
  <si>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</si>
  <si>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</si>
  <si>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</si>
  <si>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</si>
  <si>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</si>
  <si>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</si>
  <si>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</si>
  <si>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</si>
  <si>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</si>
  <si>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</si>
  <si>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</si>
  <si>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</si>
  <si>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</si>
  <si>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</si>
  <si>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</si>
  <si>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</si>
  <si>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</si>
  <si>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</si>
  <si>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</si>
  <si>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</si>
  <si>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</si>
  <si>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</si>
  <si>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</si>
  <si>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</si>
  <si>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</si>
  <si>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</si>
  <si>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</si>
  <si>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</si>
  <si>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</si>
  <si>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</si>
  <si>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</si>
  <si>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</si>
  <si>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</si>
  <si>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</si>
  <si>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</si>
  <si>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</si>
  <si>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</si>
  <si>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</si>
  <si>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</si>
  <si>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</si>
  <si>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</si>
  <si>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</si>
  <si>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</si>
  <si>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</si>
  <si>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</si>
  <si>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</si>
  <si>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</si>
  <si>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</si>
  <si>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</si>
  <si>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</si>
  <si>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</si>
  <si>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</si>
  <si>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</si>
  <si>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</si>
  <si>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</si>
  <si>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</si>
  <si>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</si>
  <si>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</si>
  <si>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</si>
  <si>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</si>
  <si>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</si>
  <si>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</si>
  <si>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</si>
  <si>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</si>
  <si>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</si>
  <si>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</si>
  <si>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</si>
  <si>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</si>
  <si>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</si>
  <si>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</si>
  <si>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</si>
  <si>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</si>
  <si>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</si>
  <si>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</si>
  <si>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</si>
  <si>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</si>
  <si>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</si>
  <si>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</si>
  <si>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</si>
  <si>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</si>
  <si>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</si>
  <si>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</si>
  <si>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</si>
  <si>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</si>
  <si>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</si>
  <si>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</si>
  <si>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</si>
  <si>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</si>
  <si>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</si>
  <si>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</si>
  <si>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</si>
  <si>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</si>
  <si>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</si>
  <si>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</si>
  <si>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</si>
  <si>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</si>
  <si>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</si>
  <si>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</si>
  <si>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</si>
  <si>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</si>
  <si>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</si>
  <si>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</si>
  <si>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</si>
  <si>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</si>
  <si>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</si>
  <si>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</si>
  <si>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</si>
  <si>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</si>
  <si>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</si>
  <si>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</si>
  <si>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</si>
  <si>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</si>
  <si>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</si>
  <si>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</si>
  <si>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</si>
  <si>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</si>
  <si>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</si>
  <si>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</si>
  <si>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</si>
  <si>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</si>
  <si>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</si>
  <si>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</si>
  <si>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</si>
  <si>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</si>
  <si>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</si>
  <si>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</si>
  <si>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</si>
  <si>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</si>
  <si>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</si>
  <si>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</si>
  <si>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</si>
  <si>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</si>
  <si>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</si>
  <si>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</si>
  <si>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</si>
  <si>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</si>
  <si>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</si>
  <si>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</si>
  <si>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</si>
  <si>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</si>
  <si>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</si>
  <si>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</si>
  <si>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</si>
  <si>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</si>
  <si>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</si>
  <si>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</si>
  <si>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</si>
  <si>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</si>
  <si>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</si>
  <si>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</si>
  <si>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</si>
  <si>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</si>
  <si>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</si>
  <si>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</si>
  <si>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</si>
  <si>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</si>
  <si>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</si>
  <si>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</si>
  <si>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</si>
  <si>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</si>
  <si>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</si>
  <si>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</si>
  <si>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</si>
  <si>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</si>
  <si>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</si>
  <si>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</si>
  <si>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</si>
  <si>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</si>
  <si>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</si>
  <si>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</si>
  <si>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</si>
  <si>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</si>
  <si>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</si>
  <si>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</si>
  <si>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</si>
  <si>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</si>
  <si>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</si>
  <si>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</si>
  <si>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</si>
  <si>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</si>
  <si>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</si>
  <si>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</si>
  <si>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</si>
  <si>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</si>
  <si>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</si>
  <si>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</si>
  <si>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</si>
  <si>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</si>
  <si>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</si>
  <si>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</si>
  <si>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</si>
  <si>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</si>
  <si>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</si>
  <si>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</si>
  <si>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</si>
  <si>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</si>
  <si>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</si>
  <si>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</si>
  <si>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</si>
  <si>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</si>
  <si>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</si>
  <si>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</si>
  <si>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</si>
  <si>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</si>
  <si>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</si>
  <si>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</si>
  <si>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</si>
  <si>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</si>
  <si>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</si>
  <si>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</si>
  <si>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</si>
  <si>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</si>
  <si>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</si>
  <si>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</si>
  <si>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</si>
  <si>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</si>
  <si>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</si>
  <si>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</si>
  <si>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</si>
  <si>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</si>
  <si>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</si>
  <si>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</si>
  <si>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</si>
  <si>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</si>
  <si>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</si>
  <si>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</si>
  <si>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</si>
  <si>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</si>
  <si>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</si>
  <si>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</si>
  <si>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</si>
  <si>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</si>
  <si>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</si>
  <si>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</si>
  <si>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</si>
  <si>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</si>
  <si>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</si>
  <si>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</si>
  <si>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</si>
  <si>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</si>
  <si>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</si>
  <si>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</si>
  <si>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</si>
  <si>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</si>
  <si>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</si>
  <si>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</si>
  <si>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</si>
  <si>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</si>
  <si>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</si>
  <si>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</si>
  <si>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</si>
  <si>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</si>
  <si>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</si>
  <si>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</si>
  <si>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</si>
  <si>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</si>
  <si>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</si>
  <si>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</si>
  <si>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</si>
  <si>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</si>
  <si>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</si>
  <si>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</si>
  <si>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</si>
  <si>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</si>
  <si>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</si>
  <si>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</si>
  <si>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</si>
  <si>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</si>
  <si>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</si>
  <si>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</si>
  <si>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</si>
  <si>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</si>
  <si>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</si>
  <si>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</si>
  <si>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</si>
  <si>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</si>
  <si>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</si>
  <si>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</si>
  <si>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</si>
  <si>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</si>
  <si>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</si>
  <si>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</si>
  <si>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</si>
  <si>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</si>
  <si>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</si>
  <si>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</si>
  <si>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</si>
  <si>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</si>
  <si>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</si>
  <si>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</si>
  <si>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</si>
  <si>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</si>
  <si>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</si>
  <si>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</si>
  <si>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</si>
  <si>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</si>
  <si>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</si>
  <si>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</si>
  <si>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</si>
  <si>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</si>
  <si>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</si>
  <si>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</si>
  <si>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</si>
  <si>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</si>
  <si>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</si>
  <si>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</si>
  <si>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</si>
  <si>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</si>
  <si>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</si>
  <si>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</si>
  <si>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</si>
  <si>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</si>
  <si>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</si>
  <si>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</si>
  <si>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</si>
  <si>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</si>
  <si>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</si>
  <si>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</si>
  <si>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</si>
  <si>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</si>
  <si>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</si>
  <si>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</si>
  <si>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</si>
  <si>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</si>
  <si>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</si>
  <si>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</si>
  <si>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</si>
  <si>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</si>
  <si>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</si>
  <si>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</si>
  <si>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</si>
  <si>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</si>
  <si>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</si>
  <si>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</si>
  <si>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</si>
  <si>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</si>
  <si>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</si>
  <si>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</si>
  <si>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</si>
  <si>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</si>
  <si>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</si>
  <si>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</si>
  <si>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</si>
  <si>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</si>
  <si>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</si>
  <si>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</si>
  <si>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</si>
  <si>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</si>
  <si>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</si>
  <si>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</si>
  <si>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</si>
  <si>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</si>
  <si>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</si>
  <si>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</si>
  <si>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</si>
  <si>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</si>
  <si>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</si>
  <si>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</si>
  <si>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</si>
  <si>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</si>
  <si>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</si>
  <si>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</si>
  <si>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</si>
  <si>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</si>
  <si>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</si>
  <si>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</si>
  <si>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</si>
  <si>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</si>
  <si>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</si>
  <si>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</si>
  <si>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</si>
  <si>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</si>
  <si>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</si>
  <si>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</si>
  <si>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</si>
  <si>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</si>
  <si>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</si>
  <si>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</si>
  <si>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</si>
  <si>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</si>
  <si>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</si>
  <si>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</si>
  <si>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</si>
  <si>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</si>
  <si>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</si>
  <si>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</si>
  <si>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</si>
  <si>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</si>
  <si>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</si>
  <si>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</si>
  <si>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</si>
  <si>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</si>
  <si>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</si>
  <si>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</si>
  <si>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</si>
  <si>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</si>
  <si>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</si>
  <si>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</si>
  <si>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</si>
  <si>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</si>
  <si>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</si>
  <si>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</si>
  <si>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</si>
  <si>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</si>
  <si>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</si>
  <si>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</si>
  <si>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</si>
  <si>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</si>
  <si>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</si>
  <si>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</si>
  <si>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</si>
  <si>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</si>
  <si>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</si>
  <si>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</si>
  <si>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</si>
  <si>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</si>
  <si>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</si>
  <si>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</si>
  <si>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</si>
  <si>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</si>
  <si>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</si>
  <si>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</si>
  <si>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</si>
  <si>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</si>
  <si>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</si>
  <si>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</si>
  <si>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</si>
  <si>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</si>
  <si>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</si>
  <si>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</si>
  <si>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</si>
  <si>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</si>
  <si>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</si>
  <si>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</si>
  <si>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</si>
  <si>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</si>
  <si>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</si>
  <si>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</si>
  <si>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</si>
  <si>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</si>
  <si>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</si>
  <si>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</si>
  <si>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</si>
  <si>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</si>
  <si>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</si>
  <si>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</si>
  <si>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</si>
  <si>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</si>
  <si>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</si>
  <si>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</si>
  <si>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</si>
  <si>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</si>
  <si>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</si>
  <si>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</si>
  <si>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</si>
  <si>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</si>
  <si>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</si>
  <si>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</si>
  <si>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</si>
  <si>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</si>
  <si>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</si>
  <si>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</si>
  <si>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</si>
  <si>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</si>
  <si>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</si>
  <si>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</si>
  <si>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</si>
  <si>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</si>
  <si>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</si>
  <si>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</si>
  <si>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</si>
  <si>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</si>
  <si>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</si>
  <si>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</si>
  <si>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</si>
  <si>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</si>
  <si>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</si>
  <si>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</si>
  <si>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</si>
  <si>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</si>
  <si>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</si>
  <si>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</si>
  <si>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</si>
  <si>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</si>
  <si>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</si>
  <si>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</si>
  <si>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</si>
  <si>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</si>
  <si>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</si>
  <si>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</si>
  <si>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</si>
  <si>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</si>
  <si>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</si>
  <si>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</si>
  <si>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</si>
  <si>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</si>
  <si>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</si>
  <si>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</si>
  <si>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</si>
  <si>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</si>
  <si>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</si>
  <si>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</si>
  <si>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</si>
  <si>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</si>
  <si>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</si>
  <si>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</si>
  <si>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</si>
  <si>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</si>
  <si>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</si>
  <si>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</si>
  <si>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</si>
  <si>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</si>
  <si>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</si>
  <si>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</si>
  <si>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</si>
  <si>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</si>
  <si>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</si>
  <si>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</si>
  <si>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</si>
  <si>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</si>
  <si>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</si>
  <si>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</si>
  <si>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</si>
  <si>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</si>
  <si>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</si>
  <si>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</si>
  <si>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</si>
  <si>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</si>
  <si>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</si>
  <si>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</si>
  <si>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</si>
  <si>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</si>
  <si>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</si>
  <si>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</si>
  <si>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</si>
  <si>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</si>
  <si>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</si>
  <si>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</si>
  <si>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</si>
  <si>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</si>
  <si>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</si>
  <si>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</si>
  <si>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</si>
  <si>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</si>
  <si>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</si>
  <si>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</si>
  <si>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</si>
  <si>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</si>
  <si>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</si>
  <si>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</si>
  <si>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</si>
  <si>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</si>
  <si>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</si>
  <si>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</si>
  <si>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</si>
  <si>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</si>
  <si>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</si>
  <si>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</si>
  <si>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</si>
  <si>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</si>
  <si>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</si>
  <si>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</si>
  <si>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</si>
  <si>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</si>
  <si>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</si>
  <si>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</si>
  <si>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</si>
  <si>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</si>
  <si>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</si>
  <si>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</si>
  <si>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</si>
  <si>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</si>
  <si>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</si>
  <si>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</si>
  <si>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</si>
  <si>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</si>
  <si>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</si>
  <si>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</si>
  <si>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</si>
  <si>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</si>
  <si>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</si>
  <si>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</si>
  <si>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</si>
  <si>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</si>
  <si>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</si>
  <si>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</si>
  <si>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</si>
  <si>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</si>
  <si>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</si>
  <si>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</si>
  <si>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</si>
  <si>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</si>
  <si>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</si>
  <si>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</si>
  <si>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</si>
  <si>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</si>
  <si>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</si>
  <si>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</si>
  <si>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</si>
  <si>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</si>
  <si>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</si>
  <si>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</si>
  <si>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</si>
  <si>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</si>
  <si>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</si>
  <si>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</si>
  <si>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</si>
  <si>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</si>
  <si>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</si>
  <si>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</si>
  <si>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</si>
  <si>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</si>
  <si>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</si>
  <si>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</si>
  <si>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</si>
  <si>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</si>
  <si>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</si>
  <si>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</si>
  <si>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</si>
  <si>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</si>
  <si>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</si>
  <si>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</si>
  <si>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</si>
  <si>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</si>
  <si>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</si>
  <si>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</si>
  <si>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</si>
  <si>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</si>
  <si>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</si>
  <si>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</si>
  <si>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</si>
  <si>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</si>
  <si>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</si>
  <si>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</si>
  <si>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</si>
  <si>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</si>
  <si>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</si>
  <si>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</si>
  <si>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</si>
  <si>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</si>
  <si>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</si>
  <si>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</si>
  <si>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</si>
  <si>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</si>
  <si>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</si>
  <si>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</si>
  <si>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</si>
  <si>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</si>
  <si>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</si>
  <si>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</si>
  <si>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</si>
  <si>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</si>
  <si>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</si>
  <si>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</si>
  <si>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</si>
  <si>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</si>
  <si>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</si>
  <si>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</si>
  <si>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</si>
  <si>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</si>
  <si>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</si>
  <si>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</si>
  <si>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</si>
  <si>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</si>
  <si>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</si>
  <si>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</si>
  <si>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</si>
  <si>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</si>
  <si>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</si>
  <si>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</si>
  <si>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</si>
  <si>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</si>
  <si>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</si>
  <si>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</si>
  <si>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</si>
  <si>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</si>
  <si>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</si>
  <si>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</si>
  <si>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</si>
  <si>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</si>
  <si>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</si>
  <si>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</si>
  <si>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</si>
  <si>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</si>
  <si>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</si>
  <si>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</si>
  <si>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</si>
  <si>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</si>
  <si>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</si>
  <si>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</si>
  <si>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</si>
  <si>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</si>
  <si>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</si>
  <si>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</si>
  <si>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</si>
  <si>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</si>
  <si>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</si>
  <si>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</si>
  <si>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</si>
  <si>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</si>
  <si>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</si>
  <si>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</si>
  <si>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</si>
  <si>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</si>
  <si>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</si>
  <si>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</si>
  <si>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</si>
  <si>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</si>
  <si>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</si>
  <si>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</si>
  <si>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</si>
  <si>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</si>
  <si>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</si>
  <si>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</si>
  <si>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</si>
  <si>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</si>
  <si>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</si>
  <si>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</si>
  <si>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</si>
  <si>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</si>
  <si>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</si>
  <si>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</si>
  <si>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</si>
  <si>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</si>
  <si>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</si>
  <si>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</si>
  <si>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</si>
  <si>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</si>
  <si>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</si>
  <si>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</si>
  <si>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</si>
  <si>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</si>
  <si>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</si>
  <si>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</si>
  <si>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</si>
  <si>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</si>
  <si>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</si>
  <si>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</si>
  <si>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</si>
  <si>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</si>
  <si>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</si>
  <si>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</si>
  <si>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</si>
  <si>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</si>
  <si>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</si>
  <si>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</si>
  <si>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</si>
  <si>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</si>
  <si>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</si>
  <si>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</si>
  <si>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</si>
  <si>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</si>
  <si>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</si>
  <si>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</si>
  <si>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</si>
  <si>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</si>
  <si>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</si>
  <si>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</si>
  <si>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</si>
  <si>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</si>
  <si>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</si>
  <si>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</si>
  <si>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</si>
  <si>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</si>
  <si>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</si>
  <si>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</si>
  <si>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</si>
  <si>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</si>
  <si>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</si>
  <si>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</si>
  <si>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</si>
  <si>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</si>
  <si>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</si>
  <si>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</si>
  <si>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</si>
  <si>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</si>
  <si>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</si>
  <si>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</si>
  <si>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</si>
  <si>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</si>
  <si>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</si>
  <si>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</si>
  <si>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</si>
  <si>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</si>
  <si>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</si>
  <si>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</si>
  <si>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</si>
  <si>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</si>
  <si>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</si>
  <si>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</si>
  <si>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</si>
  <si>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</si>
  <si>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</si>
  <si>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</si>
  <si>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</si>
  <si>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</si>
  <si>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</si>
  <si>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</si>
  <si>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</si>
  <si>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</si>
  <si>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</si>
  <si>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</si>
  <si>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</si>
  <si>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</si>
  <si>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</si>
  <si>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</si>
  <si>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</si>
  <si>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</si>
  <si>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</si>
  <si>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</si>
  <si>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</si>
  <si>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</si>
  <si>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</si>
  <si>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</si>
  <si>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</si>
  <si>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</si>
  <si>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</si>
  <si>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</si>
  <si>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</si>
  <si>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</si>
  <si>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</si>
  <si>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</si>
  <si>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</si>
  <si>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</si>
  <si>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</si>
  <si>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</si>
  <si>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</si>
  <si>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</si>
  <si>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</si>
  <si>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</si>
  <si>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</si>
  <si>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</si>
  <si>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</si>
  <si>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</si>
  <si>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</si>
  <si>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</si>
  <si>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</si>
  <si>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</si>
  <si>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</si>
  <si>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</si>
  <si>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</si>
  <si>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</si>
  <si>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</si>
  <si>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</si>
  <si>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</si>
  <si>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</si>
  <si>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</si>
  <si>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</si>
  <si>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</si>
  <si>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</si>
  <si>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</si>
  <si>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</si>
  <si>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</si>
  <si>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</si>
  <si>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</si>
  <si>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</si>
  <si>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</si>
  <si>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</si>
  <si>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</si>
  <si>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</si>
  <si>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</si>
  <si>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</si>
  <si>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</si>
  <si>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</si>
  <si>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</si>
  <si>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</si>
  <si>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</si>
  <si>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</si>
  <si>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</si>
  <si>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</si>
  <si>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</si>
  <si>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</si>
  <si>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</si>
  <si>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</si>
  <si>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</si>
  <si>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</si>
  <si>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</si>
  <si>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</si>
  <si>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</si>
  <si>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</si>
  <si>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</si>
  <si>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</si>
  <si>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</si>
  <si>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</si>
  <si>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</si>
  <si>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</si>
  <si>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</si>
  <si>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</si>
  <si>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</si>
  <si>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</si>
  <si>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</si>
  <si>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</si>
  <si>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</si>
  <si>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</si>
  <si>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</si>
  <si>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</si>
  <si>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</si>
  <si>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</si>
  <si>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</si>
  <si>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</si>
  <si>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</si>
  <si>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</si>
  <si>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</si>
  <si>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</si>
  <si>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</si>
  <si>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</si>
  <si>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</si>
  <si>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</si>
  <si>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</si>
  <si>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</si>
  <si>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</si>
  <si>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</si>
  <si>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</si>
  <si>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</si>
  <si>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</si>
  <si>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</si>
  <si>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</si>
  <si>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</si>
  <si>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</si>
  <si>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</si>
  <si>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</si>
  <si>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</si>
  <si>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</si>
  <si>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</si>
  <si>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</si>
  <si>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</si>
  <si>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</si>
  <si>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</si>
  <si>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</si>
  <si>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</si>
  <si>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</si>
  <si>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</si>
  <si>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</si>
  <si>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</si>
  <si>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</si>
  <si>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</si>
  <si>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</si>
  <si>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</si>
  <si>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</si>
  <si>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</si>
  <si>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</si>
  <si>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</si>
  <si>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</si>
  <si>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</si>
  <si>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</si>
  <si>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</si>
  <si>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</si>
  <si>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</si>
  <si>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</si>
  <si>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</si>
  <si>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</si>
  <si>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</si>
  <si>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</si>
  <si>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</si>
  <si>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</si>
  <si>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</si>
  <si>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</si>
  <si>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</si>
  <si>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</si>
  <si>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</si>
  <si>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</si>
  <si>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</si>
  <si>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</si>
  <si>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</si>
  <si>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</si>
  <si>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</si>
  <si>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</si>
  <si>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</si>
  <si>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</si>
  <si>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</si>
  <si>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</si>
  <si>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</si>
  <si>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</si>
  <si>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</si>
  <si>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</si>
  <si>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</si>
  <si>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</si>
  <si>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</si>
  <si>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</si>
  <si>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</si>
  <si>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</si>
  <si>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</si>
  <si>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</si>
  <si>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</si>
  <si>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</si>
  <si>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</si>
  <si>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</si>
  <si>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</si>
  <si>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</si>
  <si>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</si>
  <si>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</si>
  <si>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</si>
  <si>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</si>
  <si>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</si>
  <si>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</si>
  <si>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</si>
  <si>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</si>
  <si>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</si>
  <si>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</si>
  <si>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</si>
  <si>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</si>
  <si>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</si>
  <si>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</si>
  <si>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</si>
  <si>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</si>
  <si>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</si>
  <si>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</si>
  <si>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</si>
  <si>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</si>
  <si>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</si>
  <si>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</si>
  <si>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</si>
  <si>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</si>
  <si>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</si>
  <si>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</si>
  <si>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</si>
  <si>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</si>
  <si>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</si>
  <si>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</si>
  <si>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</si>
  <si>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</si>
  <si>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</si>
  <si>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</si>
  <si>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</si>
  <si>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</si>
  <si>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</si>
  <si>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</si>
  <si>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</si>
  <si>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</si>
  <si>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</si>
  <si>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</si>
  <si>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</si>
  <si>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</si>
  <si>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</si>
  <si>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</si>
  <si>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</si>
  <si>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</si>
  <si>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</si>
  <si>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</si>
  <si>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</si>
  <si>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</si>
  <si>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</si>
  <si>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</si>
  <si>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</si>
  <si>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</si>
  <si>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</si>
  <si>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</si>
  <si>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</si>
  <si>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</si>
  <si>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</si>
  <si>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</si>
  <si>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</si>
  <si>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</si>
  <si>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</si>
  <si>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</si>
  <si>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</si>
  <si>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</si>
  <si>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</si>
  <si>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</si>
  <si>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</si>
  <si>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</si>
  <si>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</si>
  <si>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</si>
  <si>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</si>
  <si>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</si>
  <si>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</si>
  <si>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</si>
  <si>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</si>
  <si>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</si>
  <si>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</si>
  <si>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</si>
  <si>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</si>
  <si>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</si>
  <si>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</si>
  <si>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</si>
  <si>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</si>
  <si>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</si>
  <si>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</si>
  <si>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</si>
  <si>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</si>
  <si>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</si>
  <si>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</si>
  <si>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</si>
  <si>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</si>
  <si>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</si>
  <si>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</si>
  <si>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</si>
  <si>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</si>
  <si>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</si>
  <si>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</si>
  <si>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</si>
  <si>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</si>
  <si>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</si>
  <si>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</si>
  <si>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</si>
  <si>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</si>
  <si>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</si>
  <si>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</si>
  <si>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</si>
  <si>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</si>
  <si>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</si>
  <si>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</si>
  <si>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</si>
  <si>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</si>
  <si>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</si>
  <si>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</si>
  <si>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</si>
  <si>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</si>
  <si>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</si>
  <si>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</si>
  <si>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</si>
  <si>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</si>
  <si>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</si>
  <si>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</si>
  <si>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</si>
  <si>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</si>
  <si>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</si>
  <si>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</si>
  <si>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</si>
  <si>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</si>
  <si>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</si>
  <si>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</si>
  <si>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</si>
  <si>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</si>
  <si>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</si>
  <si>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</si>
  <si>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</si>
  <si>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</si>
  <si>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</si>
  <si>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</si>
  <si>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</si>
  <si>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</si>
  <si>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</si>
  <si>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</si>
  <si>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</si>
  <si>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</si>
  <si>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</si>
  <si>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</si>
  <si>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</si>
  <si>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</si>
  <si>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</si>
  <si>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</si>
  <si>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</si>
  <si>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</si>
  <si>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</si>
  <si>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</si>
  <si>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</si>
  <si>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</si>
  <si>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</si>
  <si>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</si>
  <si>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</si>
  <si>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</si>
  <si>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</si>
  <si>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</si>
  <si>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</si>
  <si>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</si>
  <si>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</si>
  <si>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</si>
  <si>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</si>
  <si>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</si>
  <si>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</si>
  <si>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</si>
  <si>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</si>
  <si>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</si>
  <si>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</si>
  <si>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</si>
  <si>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</si>
  <si>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</si>
  <si>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</si>
  <si>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</si>
  <si>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</si>
  <si>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</si>
  <si>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</si>
  <si>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</si>
  <si>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</si>
  <si>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</si>
  <si>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</si>
  <si>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</si>
  <si>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</si>
  <si>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</si>
  <si>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</si>
  <si>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</si>
  <si>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</si>
  <si>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</si>
  <si>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</si>
  <si>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</si>
  <si>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</si>
  <si>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</si>
  <si>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</si>
  <si>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</si>
  <si>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</si>
  <si>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</si>
  <si>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</si>
  <si>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</si>
  <si>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</si>
  <si>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</si>
  <si>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</si>
  <si>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</si>
  <si>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</si>
  <si>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</si>
  <si>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</si>
  <si>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</si>
  <si>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</si>
  <si>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</si>
  <si>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</si>
  <si>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</si>
  <si>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</si>
  <si>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</si>
  <si>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</si>
  <si>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</si>
  <si>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</si>
  <si>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</si>
  <si>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</si>
  <si>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</si>
  <si>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</si>
  <si>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</si>
  <si>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</si>
  <si>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</si>
  <si>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</si>
  <si>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</si>
  <si>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</si>
  <si>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</si>
  <si>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</si>
  <si>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</si>
  <si>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</si>
  <si>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</si>
  <si>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</si>
  <si>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</si>
  <si>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</si>
  <si>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</si>
  <si>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</si>
  <si>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</si>
  <si>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</si>
  <si>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</si>
  <si>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</si>
  <si>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</si>
  <si>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</si>
  <si>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</si>
  <si>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</si>
  <si>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</si>
  <si>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</si>
  <si>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</si>
  <si>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</si>
  <si>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</si>
  <si>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</si>
  <si>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</si>
  <si>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</si>
  <si>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</si>
  <si>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</si>
  <si>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</si>
  <si>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</si>
  <si>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</si>
  <si>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</si>
  <si>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</si>
  <si>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</si>
  <si>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</si>
  <si>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</si>
  <si>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</si>
  <si>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</si>
  <si>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</si>
  <si>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</si>
  <si>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</si>
  <si>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</si>
  <si>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</si>
  <si>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</si>
  <si>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</si>
  <si>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</si>
  <si>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</si>
  <si>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</si>
  <si>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</si>
  <si>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</si>
  <si>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</si>
  <si>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</si>
  <si>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</si>
  <si>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</si>
  <si>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</si>
  <si>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</si>
  <si>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</si>
  <si>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</si>
  <si>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</si>
  <si>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</si>
  <si>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</si>
  <si>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</si>
  <si>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</si>
  <si>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</si>
  <si>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</si>
  <si>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</si>
  <si>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</si>
  <si>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</si>
  <si>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</si>
  <si>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</si>
  <si>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</si>
  <si>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</si>
  <si>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</si>
  <si>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</si>
  <si>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</si>
  <si>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</si>
  <si>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</si>
  <si>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</si>
  <si>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</si>
  <si>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</si>
  <si>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</si>
  <si>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</si>
  <si>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</si>
  <si>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</si>
  <si>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</si>
  <si>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</si>
  <si>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</si>
  <si>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</si>
  <si>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</si>
  <si>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</si>
  <si>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</si>
  <si>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</si>
  <si>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</si>
  <si>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</si>
  <si>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</si>
  <si>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</si>
  <si>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</si>
  <si>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</si>
  <si>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</si>
  <si>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</si>
  <si>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</si>
  <si>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</si>
  <si>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</si>
  <si>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</si>
  <si>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</si>
  <si>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</si>
  <si>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</si>
  <si>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</si>
  <si>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</si>
  <si>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</si>
  <si>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</si>
  <si>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</si>
  <si>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</si>
  <si>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</si>
  <si>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</si>
  <si>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</si>
  <si>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</si>
  <si>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</si>
  <si>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</si>
  <si>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</si>
  <si>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</si>
  <si>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</si>
  <si>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</si>
  <si>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</si>
  <si>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</si>
  <si>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</si>
  <si>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</si>
  <si>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</si>
  <si>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</si>
  <si>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</si>
  <si>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</si>
  <si>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</si>
  <si>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</si>
  <si>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</si>
  <si>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</si>
  <si>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</si>
  <si>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</si>
  <si>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</si>
  <si>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</si>
  <si>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</si>
  <si>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</si>
  <si>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</si>
  <si>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</si>
  <si>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</si>
  <si>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</si>
  <si>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</si>
  <si>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</si>
  <si>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</si>
  <si>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</si>
  <si>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</si>
  <si>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</si>
  <si>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</si>
  <si>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</si>
  <si>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</si>
  <si>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</si>
  <si>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</si>
  <si>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</si>
  <si>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</si>
  <si>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</si>
  <si>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</si>
  <si>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</si>
  <si>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</si>
  <si>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</si>
  <si>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</si>
  <si>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</si>
  <si>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</si>
  <si>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</si>
  <si>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</si>
  <si>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</si>
  <si>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</si>
  <si>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</si>
  <si>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</si>
  <si>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</si>
  <si>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</si>
  <si>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</si>
  <si>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</si>
  <si>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</si>
  <si>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</si>
  <si>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</si>
  <si>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</si>
  <si>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</si>
  <si>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</si>
  <si>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</si>
  <si>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</si>
  <si>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</si>
  <si>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</si>
  <si>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</si>
  <si>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</si>
  <si>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</si>
  <si>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</si>
  <si>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</si>
  <si>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</si>
  <si>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</si>
  <si>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</si>
  <si>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</si>
  <si>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</si>
  <si>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</si>
  <si>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</si>
  <si>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</si>
  <si>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</si>
  <si>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</si>
  <si>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</si>
  <si>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</si>
  <si>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</si>
  <si>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</si>
  <si>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</si>
  <si>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</si>
  <si>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</si>
  <si>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</si>
  <si>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</si>
  <si>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</si>
  <si>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</si>
  <si>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</si>
  <si>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</si>
  <si>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</si>
  <si>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</si>
  <si>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</si>
  <si>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</si>
  <si>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</si>
  <si>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</si>
  <si>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</si>
  <si>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</si>
  <si>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</si>
  <si>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</si>
  <si>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</si>
  <si>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</si>
  <si>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</si>
  <si>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</si>
  <si>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</si>
  <si>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</si>
  <si>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</si>
  <si>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</si>
  <si>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</si>
  <si>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</si>
  <si>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</si>
  <si>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</si>
  <si>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</si>
  <si>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</si>
  <si>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</si>
  <si>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</si>
  <si>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</si>
  <si>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</si>
  <si>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</si>
  <si>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</si>
  <si>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</si>
  <si>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</si>
  <si>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</si>
  <si>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</si>
  <si>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</si>
  <si>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</si>
  <si>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</si>
  <si>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</si>
  <si>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</si>
  <si>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</si>
  <si>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</si>
  <si>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</si>
  <si>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</si>
  <si>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</si>
  <si>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</si>
  <si>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</si>
  <si>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</si>
  <si>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</si>
  <si>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</si>
  <si>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</si>
  <si>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</si>
  <si>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</si>
  <si>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</si>
  <si>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</si>
  <si>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</si>
  <si>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</si>
  <si>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</si>
  <si>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</si>
  <si>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</si>
  <si>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</si>
  <si>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</si>
  <si>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</si>
  <si>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</si>
  <si>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</si>
  <si>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</si>
  <si>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</si>
  <si>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</si>
  <si>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</si>
  <si>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</si>
  <si>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</si>
  <si>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</si>
  <si>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</si>
  <si>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</si>
  <si>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</si>
  <si>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</si>
  <si>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</si>
  <si>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</si>
  <si>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</si>
  <si>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</si>
  <si>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</si>
  <si>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</si>
  <si>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</si>
  <si>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</si>
  <si>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</si>
  <si>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</si>
  <si>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</si>
  <si>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</si>
  <si>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</si>
  <si>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</si>
  <si>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</si>
  <si>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</si>
  <si>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</si>
  <si>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</si>
  <si>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</si>
  <si>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</si>
  <si>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</si>
  <si>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</si>
  <si>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</si>
  <si>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</si>
  <si>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</si>
  <si>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</si>
  <si>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</si>
  <si>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</si>
  <si>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</si>
  <si>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</si>
  <si>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</si>
  <si>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</si>
  <si>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</si>
  <si>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</si>
  <si>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</si>
  <si>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</si>
  <si>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</si>
  <si>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</si>
  <si>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</si>
  <si>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</si>
  <si>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</si>
  <si>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</si>
  <si>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</si>
  <si>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</si>
  <si>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</si>
  <si>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</si>
  <si>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</si>
  <si>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</si>
  <si>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</si>
  <si>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</si>
  <si>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</si>
  <si>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</si>
  <si>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</si>
  <si>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</si>
  <si>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</si>
  <si>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</si>
  <si>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</si>
  <si>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</si>
  <si>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</si>
  <si>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</si>
  <si>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</si>
  <si>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</si>
  <si>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</si>
  <si>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</si>
  <si>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</si>
  <si>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</si>
  <si>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</si>
  <si>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</si>
  <si>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</si>
  <si>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</si>
  <si>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</si>
  <si>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</si>
  <si>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</si>
  <si>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</si>
  <si>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</si>
  <si>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</si>
  <si>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</si>
  <si>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</si>
  <si>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</si>
  <si>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</si>
  <si>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</si>
  <si>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</si>
  <si>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</si>
  <si>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</si>
  <si>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</si>
  <si>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</si>
  <si>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</si>
  <si>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</si>
  <si>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</si>
  <si>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</si>
  <si>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</si>
  <si>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</si>
  <si>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</si>
  <si>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</si>
  <si>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</si>
  <si>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</si>
  <si>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</si>
  <si>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</si>
  <si>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</si>
  <si>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</si>
  <si>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</si>
  <si>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</si>
  <si>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</si>
  <si>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</si>
  <si>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</si>
  <si>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</si>
  <si>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</si>
  <si>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</si>
  <si>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</si>
  <si>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</si>
  <si>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</si>
  <si>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</si>
  <si>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</si>
  <si>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</si>
  <si>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</si>
  <si>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</si>
  <si>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</si>
  <si>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</si>
  <si>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</si>
  <si>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</si>
  <si>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</si>
  <si>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</si>
  <si>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</si>
  <si>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</si>
  <si>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</si>
  <si>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</si>
  <si>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</si>
  <si>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</si>
  <si>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</si>
  <si>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</si>
  <si>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</si>
  <si>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</si>
  <si>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</si>
  <si>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</si>
  <si>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</si>
  <si>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</si>
  <si>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</si>
  <si>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</si>
  <si>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</si>
  <si>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</si>
  <si>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</si>
  <si>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</si>
  <si>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</si>
  <si>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</si>
  <si>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</si>
  <si>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</si>
  <si>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</si>
  <si>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</si>
  <si>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</si>
  <si>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</si>
  <si>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</si>
  <si>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</si>
  <si>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</si>
  <si>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</si>
  <si>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</si>
  <si>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</si>
  <si>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</si>
  <si>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</si>
  <si>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</si>
  <si>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</si>
  <si>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</si>
  <si>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</si>
  <si>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</si>
  <si>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</si>
  <si>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</si>
  <si>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</si>
  <si>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</si>
  <si>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</si>
  <si>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</si>
  <si>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</si>
  <si>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</si>
  <si>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</si>
  <si>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</si>
  <si>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</si>
  <si>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</si>
  <si>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</si>
  <si>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</si>
  <si>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</si>
  <si>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</si>
  <si>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</si>
  <si>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</si>
  <si>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</si>
  <si>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</si>
  <si>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</si>
  <si>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</si>
  <si>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</si>
  <si>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</si>
  <si>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</si>
  <si>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</si>
  <si>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</si>
  <si>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</si>
  <si>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</si>
  <si>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</si>
  <si>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</si>
  <si>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</si>
  <si>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</si>
  <si>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</si>
  <si>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</si>
  <si>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</si>
  <si>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</si>
  <si>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</si>
  <si>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</si>
  <si>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</si>
  <si>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</si>
  <si>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</si>
  <si>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</si>
  <si>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</si>
  <si>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</si>
  <si>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</si>
  <si>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</si>
  <si>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</si>
  <si>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</si>
  <si>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</si>
  <si>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</si>
  <si>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</si>
  <si>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</si>
  <si>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</si>
  <si>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</si>
  <si>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</si>
  <si>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</si>
  <si>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</si>
  <si>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</si>
  <si>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</si>
  <si>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</si>
  <si>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</si>
  <si>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</si>
  <si>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</si>
  <si>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</si>
  <si>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</si>
  <si>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</si>
  <si>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</si>
  <si>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</si>
  <si>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</si>
  <si>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</si>
  <si>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</si>
  <si>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</si>
  <si>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</si>
  <si>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</si>
  <si>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</si>
  <si>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</si>
  <si>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</si>
  <si>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</si>
  <si>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</si>
  <si>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</si>
  <si>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</si>
  <si>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</si>
  <si>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</si>
  <si>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</si>
  <si>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</si>
  <si>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</si>
  <si>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</si>
  <si>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</si>
  <si>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</si>
  <si>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</si>
  <si>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</si>
  <si>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</si>
  <si>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</si>
  <si>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</si>
  <si>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</si>
  <si>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</si>
  <si>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</si>
  <si>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</si>
  <si>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</si>
  <si>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</si>
  <si>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</si>
  <si>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</si>
  <si>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</si>
  <si>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</si>
  <si>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</si>
  <si>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</si>
  <si>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</si>
  <si>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</si>
  <si>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</si>
  <si>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</si>
  <si>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</si>
  <si>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</si>
  <si>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</si>
  <si>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</si>
  <si>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</si>
  <si>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</si>
  <si>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</si>
  <si>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</si>
  <si>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</si>
  <si>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</si>
  <si>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</si>
  <si>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</si>
  <si>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</si>
  <si>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</si>
  <si>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</si>
  <si>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</si>
  <si>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</si>
  <si>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</si>
  <si>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</si>
  <si>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</si>
  <si>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</si>
  <si>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</si>
  <si>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</si>
  <si>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</si>
  <si>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</si>
  <si>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</si>
  <si>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</si>
  <si>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</si>
  <si>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</si>
  <si>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</si>
  <si>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</si>
  <si>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</si>
  <si>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</si>
  <si>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</si>
  <si>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</si>
  <si>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</si>
  <si>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</si>
  <si>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</si>
  <si>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</si>
  <si>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</si>
  <si>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</si>
  <si>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</si>
  <si>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</si>
  <si>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</si>
  <si>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</si>
  <si>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</si>
  <si>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</si>
  <si>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</si>
  <si>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</si>
  <si>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</si>
  <si>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</si>
  <si>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</si>
  <si>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</si>
  <si>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</si>
  <si>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</si>
  <si>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</si>
  <si>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</si>
  <si>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</si>
  <si>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</si>
  <si>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</si>
  <si>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</si>
  <si>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</si>
  <si>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</si>
  <si>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</si>
  <si>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</si>
  <si>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</si>
  <si>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</si>
  <si>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</si>
  <si>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</si>
  <si>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</si>
  <si>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</si>
  <si>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</si>
  <si>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</si>
  <si>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</si>
  <si>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</si>
  <si>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</si>
  <si>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</si>
  <si>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</si>
  <si>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</si>
  <si>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</si>
  <si>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</si>
  <si>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</si>
  <si>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</si>
  <si>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</si>
  <si>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</si>
  <si>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</si>
  <si>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</si>
  <si>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</si>
  <si>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</si>
  <si>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</si>
  <si>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</si>
  <si>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</si>
  <si>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</si>
  <si>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</si>
  <si>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</si>
  <si>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</si>
  <si>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</si>
  <si>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</si>
  <si>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</si>
  <si>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</si>
  <si>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</si>
  <si>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</si>
  <si>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</si>
  <si>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</si>
  <si>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</si>
  <si>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</si>
  <si>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</si>
  <si>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</si>
  <si>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</si>
  <si>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</si>
  <si>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</si>
  <si>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</si>
  <si>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</si>
  <si>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</si>
  <si>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</si>
  <si>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</si>
  <si>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</si>
  <si>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</si>
  <si>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</si>
  <si>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</si>
  <si>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</si>
  <si>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</si>
  <si>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</si>
  <si>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</si>
  <si>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</si>
  <si>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</si>
  <si>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</si>
  <si>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</si>
  <si>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</si>
  <si>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</si>
  <si>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</si>
  <si>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</si>
  <si>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</si>
  <si>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</si>
  <si>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</si>
  <si>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</si>
  <si>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</si>
  <si>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</si>
  <si>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</si>
  <si>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</si>
  <si>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</si>
  <si>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</si>
  <si>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</si>
  <si>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</si>
  <si>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</si>
  <si>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</si>
  <si>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</si>
  <si>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</si>
  <si>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</si>
  <si>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</si>
  <si>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</si>
  <si>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</si>
  <si>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</si>
  <si>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</si>
  <si>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</si>
  <si>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</si>
  <si>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</si>
  <si>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</si>
  <si>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</si>
  <si>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</si>
  <si>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</si>
  <si>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</si>
  <si>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</si>
  <si>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</si>
  <si>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</si>
  <si>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</si>
  <si>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</si>
  <si>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</si>
  <si>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</si>
  <si>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</si>
  <si>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</si>
  <si>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</si>
  <si>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</si>
  <si>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</si>
  <si>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</si>
  <si>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</si>
  <si>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</si>
  <si>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</si>
  <si>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</si>
  <si>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</si>
  <si>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</si>
  <si>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</si>
  <si>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</si>
  <si>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</si>
  <si>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</si>
  <si>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</si>
  <si>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</si>
  <si>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</si>
  <si>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</si>
  <si>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</si>
  <si>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</si>
  <si>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</si>
  <si>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</si>
  <si>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</si>
  <si>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</si>
  <si>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</si>
  <si>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</si>
  <si>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</si>
  <si>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</si>
  <si>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</si>
  <si>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</si>
  <si>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</si>
  <si>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</si>
  <si>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</si>
  <si>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</si>
  <si>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</si>
  <si>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</si>
  <si>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</si>
  <si>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</si>
  <si>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</si>
  <si>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</si>
  <si>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</si>
  <si>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</si>
  <si>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</si>
  <si>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</si>
  <si>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</si>
  <si>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</si>
  <si>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</si>
  <si>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</si>
  <si>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</si>
  <si>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</si>
  <si>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</si>
  <si>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</si>
  <si>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</si>
  <si>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</si>
  <si>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</si>
  <si>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</si>
  <si>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</si>
  <si>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</si>
  <si>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</si>
  <si>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</si>
  <si>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</si>
  <si>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</si>
  <si>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</si>
  <si>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</si>
  <si>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</si>
  <si>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</si>
  <si>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</si>
  <si>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</si>
  <si>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</si>
  <si>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</si>
  <si>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</si>
  <si>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</si>
  <si>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</si>
  <si>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</si>
  <si>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</si>
  <si>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</si>
  <si>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</si>
  <si>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</si>
  <si>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</si>
  <si>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</si>
  <si>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</si>
  <si>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</si>
  <si>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</si>
  <si>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</si>
  <si>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</si>
  <si>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</si>
  <si>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</si>
  <si>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</si>
  <si>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</si>
  <si>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</si>
  <si>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</si>
  <si>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</si>
  <si>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</si>
  <si>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</si>
  <si>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</si>
  <si>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</si>
  <si>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</si>
  <si>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</si>
  <si>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</si>
  <si>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</si>
  <si>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</si>
  <si>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</si>
  <si>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</si>
  <si>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</si>
  <si>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</si>
  <si>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</si>
  <si>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</si>
  <si>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</si>
  <si>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</si>
  <si>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</si>
  <si>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</si>
  <si>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</si>
  <si>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</si>
  <si>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</si>
  <si>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</si>
  <si>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</si>
  <si>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</si>
  <si>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</si>
  <si>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</si>
  <si>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</si>
  <si>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</si>
  <si>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</si>
  <si>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</si>
  <si>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</si>
  <si>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</si>
  <si>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</si>
  <si>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</si>
  <si>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</si>
  <si>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</si>
  <si>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</si>
  <si>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</si>
  <si>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</si>
  <si>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</si>
  <si>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</si>
  <si>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</si>
  <si>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</si>
  <si>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</si>
  <si>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</si>
  <si>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</si>
  <si>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</si>
  <si>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</si>
  <si>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</si>
  <si>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</si>
  <si>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</si>
  <si>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</si>
  <si>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</si>
  <si>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</si>
  <si>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</si>
  <si>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</si>
  <si>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</si>
  <si>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</si>
  <si>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</si>
  <si>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</si>
  <si>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</si>
  <si>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</si>
  <si>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</si>
  <si>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</si>
  <si>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</si>
  <si>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</si>
  <si>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</si>
  <si>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</si>
  <si>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</si>
  <si>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</si>
  <si>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</si>
  <si>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</si>
  <si>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</si>
  <si>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</si>
  <si>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</si>
  <si>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</si>
  <si>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</si>
  <si>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</si>
  <si>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</si>
  <si>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</si>
  <si>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</si>
  <si>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</si>
  <si>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</si>
  <si>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</si>
  <si>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</si>
  <si>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</si>
  <si>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</si>
  <si>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</si>
  <si>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</si>
  <si>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</si>
  <si>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</si>
  <si>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</si>
  <si>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</si>
  <si>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</si>
  <si>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</si>
  <si>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</si>
  <si>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</si>
  <si>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</si>
  <si>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</si>
  <si>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</si>
  <si>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</si>
  <si>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</si>
  <si>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</si>
  <si>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</si>
  <si>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</si>
  <si>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</si>
  <si>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</si>
  <si>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</si>
  <si>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</si>
  <si>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</si>
  <si>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</si>
  <si>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</si>
  <si>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</si>
  <si>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</si>
  <si>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</si>
  <si>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</si>
  <si>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</si>
  <si>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</si>
  <si>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</si>
  <si>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</si>
  <si>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</si>
  <si>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</si>
  <si>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</si>
  <si>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</si>
  <si>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</si>
  <si>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</si>
  <si>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</si>
  <si>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</si>
  <si>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</si>
  <si>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</si>
  <si>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</si>
  <si>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</si>
  <si>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</si>
  <si>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</si>
  <si>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</si>
  <si>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</si>
  <si>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</si>
  <si>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</si>
  <si>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</si>
  <si>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</si>
  <si>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</si>
  <si>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</si>
  <si>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</si>
  <si>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</si>
  <si>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</si>
  <si>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</si>
  <si>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</si>
  <si>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</si>
  <si>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</si>
  <si>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</si>
  <si>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</si>
  <si>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</si>
  <si>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</si>
  <si>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</si>
  <si>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</si>
  <si>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</si>
  <si>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</si>
  <si>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</si>
  <si>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</si>
  <si>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</si>
  <si>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</si>
  <si>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</si>
  <si>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</si>
  <si>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</si>
  <si>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</si>
  <si>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</si>
  <si>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</si>
  <si>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</si>
  <si>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</si>
  <si>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</si>
  <si>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</si>
  <si>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</si>
  <si>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</si>
  <si>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</si>
  <si>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</si>
  <si>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</si>
  <si>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</si>
  <si>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</si>
  <si>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</si>
  <si>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</si>
  <si>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</si>
  <si>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</si>
  <si>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</si>
  <si>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</si>
  <si>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</si>
  <si>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</si>
  <si>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</si>
  <si>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</si>
  <si>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</si>
  <si>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</si>
  <si>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</si>
  <si>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</si>
  <si>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</si>
  <si>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</si>
  <si>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</si>
  <si>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</si>
  <si>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</si>
  <si>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</si>
  <si>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</si>
  <si>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</si>
  <si>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</si>
  <si>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</si>
  <si>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</si>
  <si>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</si>
  <si>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</si>
  <si>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</si>
  <si>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</si>
  <si>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</si>
  <si>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</si>
  <si>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</si>
  <si>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</si>
  <si>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</si>
  <si>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</si>
  <si>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</si>
  <si>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</si>
  <si>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</si>
  <si>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</si>
  <si>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</si>
  <si>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</si>
  <si>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</si>
  <si>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</si>
  <si>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</si>
  <si>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</si>
  <si>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</si>
  <si>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</si>
  <si>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</si>
  <si>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</si>
  <si>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</si>
  <si>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</si>
  <si>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</si>
  <si>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</si>
  <si>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</si>
  <si>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</si>
  <si>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</si>
  <si>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</si>
  <si>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</si>
  <si>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</si>
  <si>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</si>
  <si>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</si>
  <si>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</si>
  <si>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</si>
  <si>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</si>
  <si>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</si>
  <si>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</si>
  <si>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</si>
  <si>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</si>
  <si>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</si>
  <si>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</si>
  <si>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</si>
  <si>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</si>
  <si>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</si>
  <si>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</si>
  <si>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</si>
  <si>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</si>
  <si>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</si>
  <si>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</si>
  <si>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</si>
  <si>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</si>
  <si>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</si>
  <si>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</si>
  <si>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</si>
  <si>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</si>
  <si>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</si>
  <si>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</si>
  <si>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</si>
  <si>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</si>
  <si>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</si>
  <si>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</si>
  <si>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</si>
  <si>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</si>
  <si>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</si>
  <si>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</si>
  <si>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</si>
  <si>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</si>
  <si>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</si>
  <si>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</si>
  <si>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</si>
  <si>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</si>
  <si>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</si>
  <si>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</si>
  <si>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</si>
  <si>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</si>
  <si>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</si>
  <si>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</si>
  <si>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</si>
  <si>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</si>
  <si>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</si>
  <si>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</si>
  <si>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</si>
  <si>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</si>
  <si>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</si>
  <si>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</si>
  <si>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</si>
  <si>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</si>
  <si>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</si>
  <si>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</si>
  <si>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</si>
  <si>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</si>
  <si>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</si>
  <si>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</si>
  <si>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</si>
  <si>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</si>
  <si>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</si>
  <si>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</si>
  <si>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</si>
  <si>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</si>
  <si>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</si>
  <si>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</si>
  <si>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</si>
  <si>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</si>
  <si>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</si>
  <si>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</si>
  <si>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</si>
  <si>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</si>
  <si>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</si>
  <si>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</si>
  <si>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</si>
  <si>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</si>
  <si>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</si>
  <si>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</si>
  <si>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</si>
  <si>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</si>
  <si>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</si>
  <si>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</si>
  <si>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</si>
  <si>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</si>
  <si>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</si>
  <si>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</si>
  <si>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</si>
  <si>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</si>
  <si>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</si>
  <si>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</si>
  <si>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</si>
  <si>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</si>
  <si>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</si>
  <si>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</si>
  <si>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</si>
  <si>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</si>
  <si>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</si>
  <si>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</si>
  <si>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</si>
  <si>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</si>
  <si>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</si>
  <si>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</si>
  <si>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</si>
  <si>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</si>
  <si>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</si>
  <si>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</si>
  <si>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</si>
  <si>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</si>
  <si>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</si>
  <si>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</si>
  <si>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</si>
  <si>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</si>
  <si>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</si>
  <si>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</si>
  <si>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</si>
  <si>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</si>
  <si>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</si>
  <si>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</si>
  <si>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</si>
  <si>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</si>
  <si>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</si>
  <si>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</si>
  <si>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</si>
  <si>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</si>
  <si>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</si>
  <si>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</si>
  <si>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</si>
  <si>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</si>
  <si>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</si>
  <si>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</si>
  <si>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</si>
  <si>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</si>
  <si>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</si>
  <si>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</si>
  <si>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</si>
  <si>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</si>
  <si>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</si>
  <si>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</si>
  <si>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</si>
  <si>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</si>
  <si>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</si>
  <si>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</si>
  <si>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</si>
  <si>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</si>
  <si>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</si>
  <si>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</si>
  <si>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</si>
  <si>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</si>
  <si>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</si>
  <si>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</si>
  <si>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</si>
  <si>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</si>
  <si>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</si>
  <si>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</si>
  <si>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</si>
  <si>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</si>
  <si>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</si>
  <si>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</si>
  <si>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</si>
  <si>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</si>
  <si>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</si>
  <si>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</si>
  <si>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</si>
  <si>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</si>
  <si>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</si>
  <si>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</si>
  <si>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</si>
  <si>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</si>
  <si>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</si>
  <si>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</si>
  <si>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</si>
  <si>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</si>
  <si>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</si>
  <si>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</si>
  <si>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</si>
  <si>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</si>
  <si>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</si>
  <si>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</si>
  <si>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</si>
  <si>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</si>
  <si>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</si>
  <si>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</si>
  <si>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</si>
  <si>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</si>
  <si>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</si>
  <si>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</si>
  <si>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</si>
  <si>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</si>
  <si>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</si>
  <si>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</si>
  <si>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</si>
  <si>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</si>
  <si>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</si>
  <si>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</si>
  <si>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</si>
  <si>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</si>
  <si>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</si>
  <si>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</si>
  <si>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</si>
  <si>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</si>
  <si>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</si>
  <si>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</si>
  <si>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</si>
  <si>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</si>
  <si>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</si>
  <si>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</si>
  <si>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</si>
  <si>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</si>
  <si>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</si>
  <si>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</si>
  <si>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</si>
  <si>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</si>
  <si>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</si>
  <si>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</si>
  <si>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</si>
  <si>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</si>
  <si>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</si>
  <si>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</si>
  <si>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</si>
  <si>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</si>
  <si>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</si>
  <si>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</si>
  <si>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</si>
  <si>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</si>
  <si>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</si>
  <si>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</si>
  <si>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</si>
  <si>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</si>
  <si>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</si>
  <si>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</si>
  <si>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</si>
  <si>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</si>
  <si>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</si>
  <si>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</si>
  <si>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</si>
  <si>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</si>
  <si>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</si>
  <si>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</si>
  <si>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</si>
  <si>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</si>
  <si>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</si>
  <si>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</si>
  <si>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</si>
  <si>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</si>
  <si>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</si>
  <si>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</si>
  <si>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</si>
  <si>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</si>
  <si>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</si>
  <si>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</si>
  <si>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</si>
  <si>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</si>
  <si>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</si>
  <si>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</si>
  <si>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</si>
  <si>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</si>
  <si>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</si>
  <si>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</si>
  <si>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</si>
  <si>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</si>
  <si>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</si>
  <si>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</si>
  <si>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</si>
  <si>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</si>
  <si>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</si>
  <si>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</si>
  <si>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</si>
  <si>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</si>
  <si>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</si>
  <si>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</si>
  <si>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</si>
  <si>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</si>
  <si>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</si>
  <si>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</si>
  <si>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</si>
  <si>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</si>
  <si>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</si>
  <si>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</si>
  <si>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</si>
  <si>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</si>
  <si>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</si>
  <si>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</si>
  <si>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</si>
  <si>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</si>
  <si>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</si>
  <si>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</si>
  <si>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</si>
  <si>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</si>
  <si>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</si>
  <si>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</si>
  <si>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</si>
  <si>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</si>
  <si>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</si>
  <si>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</si>
  <si>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</si>
  <si>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</si>
  <si>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</si>
  <si>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</si>
  <si>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</si>
  <si>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</si>
  <si>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</si>
  <si>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</si>
  <si>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</si>
  <si>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</si>
  <si>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</si>
  <si>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</si>
  <si>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</si>
  <si>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</si>
  <si>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</si>
  <si>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</si>
  <si>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</si>
  <si>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</si>
  <si>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</si>
  <si>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</si>
  <si>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</si>
  <si>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</si>
  <si>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</si>
  <si>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</si>
  <si>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</si>
  <si>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</si>
  <si>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</si>
  <si>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</si>
  <si>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</si>
  <si>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</si>
  <si>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</si>
  <si>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</si>
  <si>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</si>
  <si>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</si>
  <si>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</si>
  <si>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</si>
  <si>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</si>
  <si>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</si>
  <si>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</si>
  <si>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</si>
  <si>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</si>
  <si>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</si>
  <si>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</si>
  <si>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</si>
  <si>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</si>
  <si>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</si>
  <si>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</si>
  <si>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</si>
  <si>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</si>
  <si>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</si>
  <si>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</si>
  <si>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</si>
  <si>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</si>
  <si>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</si>
  <si>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</si>
  <si>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</si>
  <si>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</si>
  <si>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</si>
  <si>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</si>
  <si>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</si>
  <si>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</si>
  <si>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</si>
  <si>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</si>
  <si>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</si>
  <si>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</si>
  <si>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</si>
  <si>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</si>
  <si>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</si>
  <si>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</si>
  <si>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</si>
  <si>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</si>
  <si>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</si>
  <si>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</si>
  <si>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</si>
  <si>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</si>
  <si>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</si>
  <si>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</si>
  <si>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</si>
  <si>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</si>
  <si>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</si>
  <si>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</si>
  <si>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</si>
  <si>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</si>
  <si>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</si>
  <si>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</si>
  <si>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</si>
  <si>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</si>
  <si>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</si>
  <si>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</si>
  <si>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</si>
  <si>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</si>
  <si>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</si>
  <si>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</si>
  <si>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</si>
  <si>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</si>
  <si>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</si>
  <si>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</si>
  <si>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</si>
  <si>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</si>
  <si>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</si>
  <si>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</si>
  <si>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</si>
  <si>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</si>
  <si>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</si>
  <si>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</si>
  <si>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</si>
  <si>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</si>
  <si>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</si>
  <si>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</si>
  <si>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</si>
  <si>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</si>
  <si>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</si>
  <si>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</si>
  <si>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</si>
  <si>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</si>
  <si>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</si>
  <si>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</si>
  <si>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</si>
  <si>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</si>
  <si>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</si>
  <si>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</si>
  <si>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</si>
  <si>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</si>
  <si>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</si>
  <si>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</si>
  <si>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</si>
  <si>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</si>
  <si>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</si>
  <si>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</si>
  <si>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</si>
  <si>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</si>
  <si>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</si>
  <si>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</si>
  <si>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</si>
  <si>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</si>
  <si>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</si>
  <si>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</si>
  <si>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</si>
  <si>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</si>
  <si>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</si>
  <si>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</si>
  <si>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</si>
  <si>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</si>
  <si>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</si>
  <si>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</si>
  <si>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</si>
  <si>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</si>
  <si>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</si>
  <si>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</si>
  <si>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</si>
  <si>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</si>
  <si>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</si>
  <si>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</si>
  <si>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</si>
  <si>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</si>
  <si>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</si>
  <si>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</si>
  <si>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</si>
  <si>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</si>
  <si>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</si>
  <si>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</si>
  <si>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</si>
  <si>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</si>
  <si>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</si>
  <si>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</si>
  <si>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</si>
  <si>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</si>
  <si>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</si>
  <si>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</si>
  <si>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</si>
  <si>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</si>
  <si>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</si>
  <si>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</si>
  <si>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</si>
  <si>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</si>
  <si>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</si>
  <si>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</si>
  <si>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</si>
  <si>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</si>
  <si>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</si>
  <si>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</si>
  <si>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</si>
  <si>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</si>
  <si>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</si>
  <si>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</si>
  <si>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</si>
  <si>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</si>
  <si>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</si>
  <si>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</si>
  <si>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</si>
  <si>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</si>
  <si>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</si>
  <si>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</si>
  <si>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</si>
  <si>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</si>
  <si>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</si>
  <si>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</si>
  <si>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</si>
  <si>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</si>
  <si>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</si>
  <si>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</si>
  <si>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</si>
  <si>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</si>
  <si>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</si>
  <si>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</si>
  <si>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</si>
  <si>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</si>
  <si>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</si>
  <si>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</si>
  <si>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</si>
  <si>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</si>
  <si>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</si>
  <si>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</si>
  <si>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</si>
  <si>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</si>
  <si>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</si>
  <si>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</si>
  <si>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</si>
  <si>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</si>
  <si>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</si>
  <si>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</si>
  <si>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</si>
  <si>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</si>
  <si>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</si>
  <si>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</si>
  <si>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</si>
  <si>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</si>
  <si>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</si>
  <si>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</si>
  <si>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</si>
  <si>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</si>
  <si>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</si>
  <si>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</si>
  <si>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</si>
  <si>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</si>
  <si>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</si>
  <si>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</si>
  <si>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</si>
  <si>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</si>
  <si>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</si>
  <si>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</si>
  <si>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</si>
  <si>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</si>
  <si>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</si>
  <si>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</si>
  <si>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</si>
  <si>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</si>
  <si>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</si>
  <si>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</si>
  <si>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</si>
  <si>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</si>
  <si>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</si>
  <si>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</si>
  <si>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</si>
  <si>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</si>
  <si>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</si>
  <si>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</si>
  <si>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</si>
  <si>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</si>
  <si>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</si>
  <si>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</si>
  <si>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</si>
  <si>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</si>
  <si>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</si>
  <si>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</si>
  <si>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</si>
  <si>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</si>
  <si>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</si>
  <si>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</si>
  <si>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</si>
  <si>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</si>
  <si>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</si>
  <si>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</si>
  <si>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</si>
  <si>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</si>
  <si>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</si>
  <si>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</si>
  <si>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</si>
  <si>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</si>
  <si>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</si>
  <si>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</si>
  <si>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</si>
  <si>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</si>
  <si>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</si>
  <si>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</si>
  <si>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</si>
  <si>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</si>
  <si>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</si>
  <si>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</si>
  <si>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</si>
  <si>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</si>
  <si>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</si>
  <si>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</si>
  <si>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</si>
  <si>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</si>
  <si>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</si>
  <si>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</si>
  <si>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</si>
  <si>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</si>
  <si>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</si>
  <si>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</si>
  <si>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</si>
  <si>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</si>
  <si>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</si>
  <si>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</si>
  <si>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</si>
  <si>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</si>
  <si>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</si>
  <si>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</si>
  <si>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</si>
  <si>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</si>
  <si>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</si>
  <si>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</si>
  <si>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</si>
  <si>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</si>
  <si>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</si>
  <si>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</si>
  <si>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</si>
  <si>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</si>
  <si>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</si>
  <si>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</si>
  <si>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</si>
  <si>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</si>
  <si>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</si>
  <si>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</si>
  <si>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</si>
  <si>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</si>
  <si>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</si>
  <si>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</si>
  <si>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</si>
  <si>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</si>
  <si>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</si>
  <si>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</si>
  <si>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</si>
  <si>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</si>
  <si>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</si>
  <si>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</si>
  <si>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</si>
  <si>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</si>
  <si>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</si>
  <si>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</si>
  <si>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</si>
  <si>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</si>
  <si>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</si>
  <si>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</si>
  <si>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</si>
  <si>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</si>
  <si>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</si>
  <si>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</si>
  <si>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</si>
  <si>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</si>
  <si>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</si>
  <si>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</si>
  <si>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</si>
  <si>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</si>
  <si>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</si>
  <si>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</si>
  <si>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</si>
  <si>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</si>
  <si>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</si>
  <si>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</si>
  <si>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</si>
  <si>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</si>
  <si>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</si>
  <si>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</si>
  <si>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</si>
  <si>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</si>
  <si>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</si>
  <si>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</si>
  <si>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</si>
  <si>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</si>
  <si>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</si>
  <si>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</si>
  <si>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</si>
  <si>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</si>
  <si>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</si>
  <si>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</si>
  <si>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</si>
  <si>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</si>
  <si>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</si>
  <si>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</si>
  <si>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</si>
  <si>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</si>
  <si>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</si>
  <si>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</si>
  <si>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</si>
  <si>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</si>
  <si>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</si>
  <si>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</si>
  <si>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</si>
  <si>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</si>
  <si>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</si>
  <si>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</si>
  <si>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</si>
  <si>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</si>
  <si>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</si>
  <si>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</si>
  <si>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</si>
  <si>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</si>
  <si>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</si>
  <si>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</si>
  <si>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</si>
  <si>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</si>
  <si>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</si>
  <si>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</si>
  <si>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</si>
  <si>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</si>
  <si>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</si>
  <si>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</si>
  <si>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</si>
  <si>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</si>
  <si>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</si>
  <si>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</si>
  <si>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</si>
  <si>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</si>
  <si>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</si>
  <si>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</si>
  <si>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</si>
  <si>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</si>
  <si>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</si>
  <si>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</si>
  <si>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</si>
  <si>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</si>
  <si>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</si>
  <si>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</si>
  <si>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</si>
  <si>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</si>
  <si>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</si>
  <si>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</si>
  <si>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</si>
  <si>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</si>
  <si>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</si>
  <si>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</si>
  <si>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</si>
  <si>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</si>
  <si>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</si>
  <si>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</si>
  <si>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</si>
  <si>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</si>
  <si>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</si>
  <si>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</si>
  <si>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</si>
  <si>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</si>
  <si>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</si>
  <si>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</si>
  <si>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</si>
  <si>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</si>
  <si>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</si>
  <si>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</si>
  <si>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</si>
  <si>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</si>
  <si>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</si>
  <si>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</si>
  <si>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</si>
  <si>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</si>
  <si>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</si>
  <si>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</si>
  <si>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</si>
  <si>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</si>
  <si>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</si>
  <si>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</si>
  <si>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</si>
  <si>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</si>
  <si>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</si>
  <si>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</si>
  <si>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</si>
  <si>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</si>
  <si>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</si>
  <si>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</si>
  <si>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</si>
  <si>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</si>
  <si>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</si>
  <si>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</si>
  <si>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</si>
  <si>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</si>
  <si>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</si>
  <si>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</si>
  <si>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</si>
  <si>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</si>
  <si>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</si>
  <si>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</si>
  <si>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</si>
  <si>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</si>
  <si>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</si>
  <si>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</si>
  <si>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</si>
  <si>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</si>
  <si>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</si>
  <si>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</si>
  <si>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</si>
  <si>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</si>
  <si>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</si>
  <si>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</si>
  <si>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</si>
  <si>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</si>
  <si>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</si>
  <si>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</si>
  <si>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</si>
  <si>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</si>
  <si>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</si>
  <si>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</si>
  <si>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</si>
  <si>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</si>
  <si>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</si>
  <si>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</si>
  <si>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</si>
  <si>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</si>
  <si>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</si>
  <si>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</si>
  <si>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</si>
  <si>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</si>
  <si>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</si>
  <si>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</si>
  <si>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</si>
  <si>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</si>
  <si>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</si>
  <si>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</si>
  <si>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</si>
  <si>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</si>
  <si>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</si>
  <si>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</si>
  <si>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</si>
  <si>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</si>
  <si>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</si>
  <si>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</si>
  <si>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</si>
  <si>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</si>
  <si>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</si>
  <si>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</si>
  <si>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</si>
  <si>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</si>
  <si>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</si>
  <si>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</si>
  <si>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</si>
  <si>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</si>
  <si>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</si>
  <si>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</si>
  <si>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</si>
  <si>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</si>
  <si>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</si>
  <si>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</si>
  <si>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</si>
  <si>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</si>
  <si>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</si>
  <si>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</si>
  <si>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</si>
  <si>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</si>
  <si>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</si>
  <si>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</si>
  <si>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</si>
  <si>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</si>
  <si>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</si>
  <si>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</si>
  <si>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</si>
  <si>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</si>
  <si>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</si>
  <si>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</si>
  <si>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</si>
  <si>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</si>
  <si>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</si>
  <si>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</si>
  <si>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</si>
  <si>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</si>
  <si>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</si>
  <si>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</si>
  <si>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</si>
  <si>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</si>
  <si>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</si>
  <si>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</si>
  <si>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</si>
  <si>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</si>
  <si>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</si>
  <si>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</si>
  <si>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</si>
  <si>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</si>
  <si>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</si>
  <si>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</si>
  <si>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</si>
  <si>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</si>
  <si>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</si>
  <si>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</si>
  <si>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</si>
  <si>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</si>
  <si>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</si>
  <si>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</si>
  <si>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</si>
  <si>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</si>
  <si>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</si>
  <si>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</si>
  <si>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</si>
  <si>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</si>
  <si>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</si>
  <si>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</si>
  <si>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</si>
  <si>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</si>
  <si>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</si>
  <si>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</si>
  <si>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</si>
  <si>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</si>
  <si>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</si>
  <si>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</si>
  <si>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</si>
  <si>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</si>
  <si>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</si>
  <si>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</si>
  <si>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</si>
  <si>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</si>
  <si>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</si>
  <si>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</si>
  <si>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</si>
  <si>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</si>
  <si>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</si>
  <si>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</si>
  <si>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</si>
  <si>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</si>
  <si>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</si>
  <si>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</si>
  <si>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</si>
  <si>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</si>
  <si>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</si>
  <si>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</si>
  <si>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</si>
  <si>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</si>
  <si>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</si>
  <si>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</si>
  <si>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</si>
  <si>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</si>
  <si>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</si>
  <si>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</si>
  <si>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</si>
  <si>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</si>
  <si>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</si>
  <si>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</si>
  <si>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</si>
  <si>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</si>
  <si>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</si>
  <si>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</si>
  <si>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</si>
  <si>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</si>
  <si>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</si>
  <si>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</si>
  <si>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</si>
  <si>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</si>
  <si>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</si>
  <si>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</si>
  <si>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</si>
  <si>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</si>
  <si>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</si>
  <si>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</si>
  <si>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</si>
  <si>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</si>
  <si>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</si>
  <si>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</si>
  <si>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</si>
  <si>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</si>
  <si>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</si>
  <si>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</si>
  <si>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</si>
  <si>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</si>
  <si>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</si>
  <si>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</si>
  <si>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</si>
  <si>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</si>
  <si>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</si>
  <si>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</si>
  <si>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</si>
  <si>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</si>
  <si>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</si>
  <si>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</si>
  <si>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</si>
  <si>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</si>
  <si>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</si>
  <si>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</si>
  <si>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</si>
  <si>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</si>
  <si>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</si>
  <si>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</si>
  <si>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</si>
  <si>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</si>
  <si>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</si>
  <si>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</si>
  <si>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</si>
  <si>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</si>
  <si>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</si>
  <si>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</si>
  <si>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</si>
  <si>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</si>
  <si>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</si>
  <si>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</si>
  <si>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</si>
  <si>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</si>
  <si>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</si>
  <si>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</si>
  <si>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</si>
  <si>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</si>
  <si>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</si>
  <si>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</si>
  <si>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</si>
  <si>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</si>
  <si>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</si>
  <si>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</si>
  <si>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</si>
  <si>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</si>
  <si>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</si>
  <si>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</si>
  <si>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</si>
  <si>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</si>
  <si>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</si>
  <si>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</si>
  <si>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</si>
  <si>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</si>
  <si>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</si>
  <si>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</si>
  <si>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</si>
  <si>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</si>
  <si>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</si>
  <si>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</si>
  <si>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</si>
  <si>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</si>
  <si>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</si>
  <si>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</si>
  <si>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</si>
  <si>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</si>
  <si>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</si>
  <si>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</si>
  <si>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</si>
  <si>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</si>
  <si>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</si>
  <si>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</si>
  <si>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</si>
  <si>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</si>
  <si>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</si>
  <si>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</si>
  <si>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</si>
  <si>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</si>
  <si>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</si>
  <si>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</si>
  <si>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</si>
  <si>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</si>
  <si>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</si>
  <si>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</si>
  <si>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</si>
  <si>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</si>
  <si>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</si>
  <si>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</si>
  <si>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</si>
  <si>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</si>
  <si>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</si>
  <si>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</si>
  <si>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</si>
  <si>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</si>
  <si>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</si>
  <si>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</si>
  <si>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</si>
  <si>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</si>
  <si>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</si>
  <si>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</si>
  <si>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</si>
  <si>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</si>
  <si>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</si>
  <si>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</si>
  <si>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</si>
  <si>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</si>
  <si>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</si>
  <si>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</si>
  <si>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</si>
  <si>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</si>
  <si>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</si>
  <si>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</si>
  <si>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</si>
  <si>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</si>
  <si>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</si>
  <si>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</si>
  <si>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</si>
  <si>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</si>
  <si>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</si>
  <si>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</si>
  <si>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</si>
  <si>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</si>
  <si>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</si>
  <si>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</si>
  <si>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</si>
  <si>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</si>
  <si>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</si>
  <si>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</si>
  <si>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</si>
  <si>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</si>
  <si>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</si>
  <si>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</si>
  <si>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</si>
  <si>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</si>
  <si>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</si>
  <si>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</si>
  <si>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</si>
  <si>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</si>
  <si>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</si>
  <si>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</si>
  <si>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</si>
  <si>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</si>
  <si>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</si>
  <si>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</si>
  <si>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</si>
  <si>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</si>
  <si>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</si>
  <si>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</si>
  <si>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</si>
  <si>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</si>
  <si>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</si>
  <si>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</si>
  <si>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</si>
  <si>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</si>
  <si>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</si>
  <si>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</si>
  <si>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</si>
  <si>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</si>
  <si>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</si>
  <si>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</si>
  <si>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</si>
  <si>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</si>
  <si>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</si>
  <si>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</si>
  <si>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</si>
  <si>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</si>
  <si>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</si>
  <si>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</si>
  <si>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</si>
  <si>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</si>
  <si>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</si>
  <si>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</si>
  <si>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</si>
  <si>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</si>
  <si>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</si>
  <si>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</si>
  <si>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</si>
  <si>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</si>
  <si>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</si>
  <si>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</si>
  <si>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</si>
  <si>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</si>
  <si>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</si>
  <si>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</si>
  <si>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</si>
  <si>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</si>
  <si>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</si>
  <si>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</si>
  <si>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</si>
  <si>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</si>
  <si>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</si>
  <si>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</si>
  <si>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</si>
  <si>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</si>
  <si>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</si>
  <si>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</si>
  <si>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</si>
  <si>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</si>
  <si>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</si>
  <si>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</si>
  <si>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</si>
  <si>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</si>
  <si>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</si>
  <si>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</si>
  <si>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</si>
  <si>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</si>
  <si>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</si>
  <si>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</si>
  <si>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</si>
  <si>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</si>
  <si>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</si>
  <si>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</si>
  <si>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</si>
  <si>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</si>
  <si>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</si>
  <si>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</si>
  <si>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</si>
  <si>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</si>
  <si>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</si>
  <si>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</si>
  <si>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</si>
  <si>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</si>
  <si>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</si>
  <si>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</si>
  <si>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</si>
  <si>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</si>
  <si>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</si>
  <si>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</si>
  <si>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</si>
  <si>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</si>
  <si>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</si>
  <si>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</si>
  <si>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</si>
  <si>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</si>
  <si>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</si>
  <si>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</si>
  <si>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</si>
  <si>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</si>
  <si>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</si>
  <si>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</si>
  <si>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</si>
  <si>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</si>
  <si>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</si>
  <si>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</si>
  <si>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</si>
  <si>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</si>
  <si>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</si>
  <si>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</si>
  <si>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</si>
  <si>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</si>
  <si>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</si>
  <si>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</si>
  <si>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</si>
  <si>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</si>
  <si>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</si>
  <si>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</si>
  <si>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</si>
  <si>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</si>
  <si>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</si>
  <si>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</si>
  <si>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</si>
  <si>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</si>
  <si>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</si>
  <si>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</si>
  <si>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</si>
  <si>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</si>
  <si>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</si>
  <si>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</si>
  <si>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</si>
  <si>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</si>
  <si>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</si>
  <si>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</si>
  <si>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</si>
  <si>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</si>
  <si>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</si>
  <si>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</si>
  <si>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</si>
  <si>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</si>
  <si>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</si>
  <si>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</si>
  <si>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</si>
  <si>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</si>
  <si>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</si>
  <si>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</si>
  <si>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</si>
  <si>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</si>
  <si>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</si>
  <si>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</si>
  <si>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</si>
  <si>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</si>
  <si>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</si>
  <si>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</si>
  <si>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</si>
  <si>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</si>
  <si>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</si>
  <si>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</si>
  <si>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</si>
  <si>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</si>
  <si>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</si>
  <si>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</si>
  <si>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</si>
  <si>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</si>
  <si>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</si>
  <si>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</si>
  <si>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</si>
  <si>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</si>
  <si>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</si>
  <si>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</si>
  <si>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</si>
  <si>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</si>
  <si>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</si>
  <si>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</si>
  <si>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</si>
  <si>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</si>
  <si>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</si>
  <si>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</si>
  <si>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</si>
  <si>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</si>
  <si>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</si>
  <si>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</si>
  <si>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</si>
  <si>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</si>
  <si>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</si>
  <si>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</si>
  <si>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</si>
  <si>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</si>
  <si>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</si>
  <si>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</si>
  <si>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</si>
  <si>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</si>
  <si>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</si>
  <si>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</si>
  <si>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</si>
  <si>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</si>
  <si>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</si>
  <si>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</si>
  <si>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</si>
  <si>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</si>
  <si>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</si>
  <si>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</si>
  <si>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</si>
  <si>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</si>
  <si>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</si>
  <si>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</si>
  <si>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</si>
  <si>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</si>
  <si>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</si>
  <si>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</si>
  <si>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</si>
  <si>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</si>
  <si>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</si>
  <si>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</si>
  <si>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</si>
  <si>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</si>
  <si>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</si>
  <si>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</si>
  <si>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</si>
  <si>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</si>
  <si>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</si>
  <si>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</si>
  <si>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</si>
  <si>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</si>
  <si>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</si>
  <si>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</si>
  <si>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</si>
  <si>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</si>
  <si>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</si>
  <si>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</si>
  <si>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</si>
  <si>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</si>
  <si>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</si>
  <si>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</si>
  <si>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</si>
  <si>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</si>
  <si>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</si>
  <si>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</si>
  <si>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</si>
  <si>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</si>
  <si>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</si>
  <si>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</si>
  <si>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</si>
  <si>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</si>
  <si>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</si>
  <si>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</si>
  <si>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</si>
  <si>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</si>
  <si>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</si>
  <si>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</si>
  <si>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</si>
  <si>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</si>
  <si>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</si>
  <si>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</si>
  <si>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</si>
  <si>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</si>
  <si>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</si>
  <si>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</si>
  <si>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</si>
  <si>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</si>
  <si>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</si>
  <si>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</si>
  <si>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</si>
  <si>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</si>
  <si>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</si>
  <si>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</si>
  <si>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</si>
  <si>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</si>
  <si>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</si>
  <si>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</si>
  <si>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</si>
  <si>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</si>
  <si>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</si>
  <si>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</si>
  <si>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</si>
  <si>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</si>
  <si>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</si>
  <si>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</si>
  <si>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</si>
  <si>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</si>
  <si>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</si>
  <si>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</si>
  <si>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</si>
  <si>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</si>
  <si>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</si>
  <si>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</si>
  <si>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</si>
  <si>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</si>
  <si>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</si>
  <si>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</si>
  <si>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</si>
  <si>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</si>
  <si>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</si>
  <si>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</si>
  <si>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</si>
  <si>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</si>
  <si>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</si>
  <si>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</si>
  <si>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</si>
  <si>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</si>
  <si>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</si>
  <si>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</si>
  <si>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</si>
  <si>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</si>
  <si>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</si>
  <si>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</si>
  <si>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</si>
  <si>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</si>
  <si>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</si>
  <si>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</si>
  <si>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</si>
  <si>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</si>
  <si>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</si>
  <si>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</si>
  <si>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</si>
  <si>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</si>
  <si>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</si>
  <si>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</si>
  <si>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</si>
  <si>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</si>
  <si>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</si>
  <si>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</si>
  <si>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</si>
  <si>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</si>
  <si>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</si>
  <si>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</si>
  <si>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</si>
  <si>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</si>
  <si>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</si>
  <si>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</si>
  <si>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</si>
  <si>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</si>
  <si>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</si>
  <si>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</si>
  <si>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</si>
  <si>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</si>
  <si>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</si>
  <si>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</si>
  <si>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</si>
  <si>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</si>
  <si>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</si>
  <si>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</si>
  <si>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</si>
  <si>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</si>
  <si>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</si>
  <si>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</si>
  <si>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</si>
  <si>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</si>
  <si>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</si>
  <si>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</si>
  <si>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</si>
  <si>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</si>
  <si>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</si>
  <si>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</si>
  <si>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</si>
  <si>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</si>
  <si>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</si>
  <si>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</si>
  <si>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</si>
  <si>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</si>
  <si>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</si>
  <si>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</si>
  <si>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</si>
  <si>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</si>
  <si>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</si>
  <si>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</si>
  <si>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</si>
  <si>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</si>
  <si>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</si>
  <si>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</si>
  <si>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</si>
  <si>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</si>
  <si>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</si>
  <si>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</si>
  <si>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</si>
  <si>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</si>
  <si>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</si>
  <si>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</si>
  <si>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</si>
  <si>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</si>
  <si>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</si>
  <si>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</si>
  <si>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</si>
  <si>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</si>
  <si>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</si>
  <si>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</si>
  <si>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</si>
  <si>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</si>
  <si>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</si>
  <si>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</si>
  <si>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</si>
  <si>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</si>
  <si>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</si>
  <si>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</si>
  <si>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</si>
  <si>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</si>
  <si>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</si>
  <si>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</si>
  <si>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</si>
  <si>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</si>
  <si>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</si>
  <si>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</si>
  <si>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</si>
  <si>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</si>
  <si>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</si>
  <si>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</si>
  <si>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</si>
  <si>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</si>
  <si>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</si>
  <si>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</si>
  <si>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</si>
  <si>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</si>
  <si>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</si>
  <si>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</si>
  <si>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</si>
  <si>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</si>
  <si>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</si>
  <si>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</si>
  <si>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</si>
  <si>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</si>
  <si>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</si>
  <si>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</si>
  <si>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</si>
  <si>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</si>
  <si>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</si>
  <si>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</si>
  <si>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</si>
  <si>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</si>
  <si>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</si>
  <si>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</si>
  <si>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</si>
  <si>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</si>
  <si>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</si>
  <si>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</si>
  <si>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</si>
  <si>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</si>
  <si>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</si>
  <si>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</si>
  <si>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</si>
  <si>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</si>
  <si>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</si>
  <si>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</si>
  <si>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</si>
  <si>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</si>
  <si>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</si>
  <si>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</si>
  <si>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</si>
  <si>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</si>
  <si>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</si>
  <si>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</si>
  <si>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</si>
  <si>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</si>
  <si>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</si>
  <si>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</si>
  <si>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</si>
  <si>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</si>
  <si>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</si>
  <si>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</si>
  <si>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</si>
  <si>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</si>
  <si>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</si>
  <si>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</si>
  <si>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</si>
  <si>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</si>
  <si>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</si>
  <si>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</si>
  <si>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</si>
  <si>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</si>
  <si>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</si>
  <si>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</si>
  <si>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</si>
  <si>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</si>
  <si>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</si>
  <si>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</si>
  <si>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</si>
  <si>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</si>
  <si>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</si>
  <si>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</si>
  <si>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</si>
  <si>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</si>
  <si>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</si>
  <si>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</si>
  <si>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</si>
  <si>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</si>
  <si>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</si>
  <si>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</si>
  <si>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</si>
  <si>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</si>
  <si>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</si>
  <si>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</si>
  <si>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</si>
  <si>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</si>
  <si>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</si>
  <si>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</si>
  <si>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</si>
  <si>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</si>
  <si>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</si>
  <si>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</si>
  <si>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</si>
  <si>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</si>
  <si>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</si>
  <si>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</si>
  <si>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</si>
  <si>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</si>
  <si>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</si>
  <si>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</si>
  <si>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</si>
  <si>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</si>
  <si>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</si>
  <si>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</si>
  <si>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</si>
  <si>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</si>
  <si>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</si>
  <si>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</si>
  <si>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</si>
  <si>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</si>
  <si>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</si>
  <si>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</si>
  <si>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</si>
  <si>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</si>
  <si>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</si>
  <si>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</si>
  <si>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</si>
  <si>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</si>
  <si>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</si>
  <si>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</si>
  <si>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</si>
  <si>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</si>
  <si>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</si>
  <si>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</si>
  <si>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</si>
  <si>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</si>
  <si>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</si>
  <si>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</si>
  <si>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</si>
  <si>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</si>
  <si>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</si>
  <si>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</si>
  <si>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</si>
  <si>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</si>
  <si>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</si>
  <si>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</si>
  <si>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</si>
  <si>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</si>
  <si>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</si>
  <si>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</si>
  <si>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</si>
  <si>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</si>
  <si>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</si>
  <si>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</si>
  <si>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</si>
  <si>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</si>
  <si>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</si>
  <si>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</si>
  <si>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</si>
  <si>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</si>
  <si>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</si>
  <si>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</si>
  <si>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</si>
  <si>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</si>
  <si>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</si>
  <si>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</si>
  <si>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</si>
  <si>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</si>
  <si>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</si>
  <si>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</si>
  <si>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</si>
  <si>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</si>
  <si>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</si>
  <si>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</si>
  <si>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</si>
  <si>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</si>
  <si>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</si>
  <si>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</si>
  <si>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</si>
  <si>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</si>
  <si>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</si>
  <si>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</si>
  <si>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</si>
  <si>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</si>
  <si>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</si>
  <si>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</si>
  <si>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</si>
  <si>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</si>
  <si>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</si>
  <si>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</si>
  <si>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</si>
  <si>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</si>
  <si>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</si>
  <si>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</si>
  <si>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</si>
  <si>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</si>
  <si>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</si>
  <si>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</si>
  <si>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</si>
  <si>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</si>
  <si>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</si>
  <si>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</si>
  <si>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</si>
  <si>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</si>
  <si>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</si>
  <si>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</si>
  <si>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</si>
  <si>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</si>
  <si>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</si>
  <si>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</si>
  <si>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</si>
  <si>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</si>
  <si>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</si>
  <si>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</si>
  <si>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</si>
  <si>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</si>
  <si>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</si>
  <si>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</si>
  <si>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</si>
  <si>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</si>
  <si>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</si>
  <si>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</si>
  <si>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</si>
  <si>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</si>
  <si>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</si>
  <si>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</si>
  <si>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</si>
  <si>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</si>
  <si>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</si>
  <si>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</si>
  <si>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</si>
  <si>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</si>
  <si>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</si>
  <si>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</si>
  <si>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</si>
  <si>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</si>
  <si>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</si>
  <si>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</si>
  <si>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</si>
  <si>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</si>
  <si>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</si>
  <si>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</si>
  <si>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</si>
  <si>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</si>
  <si>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</si>
  <si>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</si>
  <si>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</si>
  <si>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</si>
  <si>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</si>
  <si>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</si>
  <si>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</si>
  <si>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</si>
  <si>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</si>
  <si>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</si>
  <si>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</si>
  <si>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</si>
  <si>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</si>
  <si>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</si>
  <si>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</si>
  <si>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</si>
  <si>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</si>
  <si>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</si>
  <si>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</si>
  <si>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</si>
  <si>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</si>
  <si>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</si>
  <si>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</si>
  <si>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</si>
  <si>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</si>
  <si>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</si>
  <si>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</si>
  <si>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</si>
  <si>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</si>
  <si>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</si>
  <si>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</si>
  <si>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</si>
  <si>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</si>
  <si>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</si>
  <si>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</si>
  <si>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</si>
  <si>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</si>
  <si>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</si>
  <si>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</si>
  <si>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</si>
  <si>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</si>
  <si>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</si>
  <si>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</si>
  <si>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</si>
  <si>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</si>
  <si>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</si>
  <si>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</si>
  <si>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</si>
  <si>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</si>
  <si>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</si>
  <si>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</si>
  <si>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</si>
  <si>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</si>
  <si>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</si>
  <si>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</si>
  <si>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</si>
  <si>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</si>
  <si>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</si>
  <si>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</si>
  <si>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</si>
  <si>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</si>
  <si>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</si>
  <si>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</si>
  <si>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</si>
  <si>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</si>
  <si>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</si>
  <si>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</si>
  <si>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</si>
  <si>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</si>
  <si>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</si>
  <si>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</si>
  <si>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</si>
  <si>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</si>
  <si>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</si>
  <si>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</si>
  <si>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</si>
  <si>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</si>
  <si>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</si>
  <si>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</si>
  <si>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</si>
  <si>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</si>
  <si>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</si>
  <si>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</si>
  <si>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</si>
  <si>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</si>
  <si>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</si>
  <si>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</si>
  <si>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</si>
  <si>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</si>
  <si>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</si>
  <si>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</si>
  <si>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</si>
  <si>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</si>
  <si>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</si>
  <si>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</si>
  <si>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</si>
  <si>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</si>
  <si>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</si>
  <si>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</si>
  <si>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</si>
  <si>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</si>
  <si>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</si>
  <si>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</si>
  <si>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</si>
  <si>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</si>
  <si>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</si>
  <si>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</si>
  <si>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</si>
  <si>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</si>
  <si>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</si>
  <si>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</si>
  <si>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</si>
  <si>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</si>
  <si>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</si>
  <si>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</si>
  <si>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</si>
  <si>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</si>
  <si>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</si>
  <si>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</si>
  <si>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</si>
  <si>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</si>
  <si>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</si>
  <si>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</si>
  <si>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</si>
  <si>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</si>
  <si>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</si>
  <si>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</si>
  <si>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</si>
  <si>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</si>
  <si>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</si>
  <si>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</si>
  <si>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</si>
  <si>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</si>
  <si>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</si>
  <si>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</si>
  <si>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</si>
  <si>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</si>
  <si>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</si>
  <si>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</si>
  <si>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</si>
  <si>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</si>
  <si>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</si>
  <si>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</si>
  <si>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</si>
  <si>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</si>
  <si>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</si>
  <si>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</si>
  <si>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</si>
  <si>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</si>
  <si>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</si>
  <si>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</si>
  <si>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</si>
  <si>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</si>
  <si>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</si>
  <si>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</si>
  <si>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</si>
  <si>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</si>
  <si>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</si>
  <si>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</si>
  <si>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</si>
  <si>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</si>
  <si>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</si>
  <si>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</si>
  <si>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</si>
  <si>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</si>
  <si>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</si>
  <si>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</si>
  <si>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</si>
  <si>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</si>
  <si>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</si>
  <si>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</si>
  <si>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</si>
  <si>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</si>
  <si>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</si>
  <si>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</si>
  <si>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</si>
  <si>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</si>
  <si>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</si>
  <si>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</si>
  <si>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</si>
  <si>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</si>
  <si>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</si>
  <si>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</si>
  <si>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</si>
  <si>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</si>
  <si>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</si>
  <si>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</si>
  <si>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</si>
  <si>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</si>
  <si>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</si>
  <si>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</si>
  <si>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</si>
  <si>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</si>
  <si>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</si>
  <si>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</si>
  <si>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</si>
  <si>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</si>
  <si>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</si>
  <si>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</si>
  <si>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</si>
  <si>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</si>
  <si>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</si>
  <si>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</si>
  <si>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</si>
  <si>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</si>
  <si>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</si>
  <si>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</si>
  <si>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</si>
  <si>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</si>
  <si>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</si>
  <si>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</si>
  <si>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</si>
  <si>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</si>
  <si>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</si>
  <si>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</si>
  <si>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</si>
  <si>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</si>
  <si>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</si>
  <si>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</si>
  <si>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</si>
  <si>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</si>
  <si>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</si>
  <si>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</si>
  <si>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</si>
  <si>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</si>
  <si>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</si>
  <si>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</si>
  <si>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</si>
  <si>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</si>
  <si>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</si>
  <si>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</si>
  <si>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</si>
  <si>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</si>
  <si>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</si>
  <si>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</si>
  <si>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</si>
  <si>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</si>
  <si>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</si>
  <si>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</si>
  <si>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</si>
  <si>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</si>
  <si>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</si>
  <si>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</si>
  <si>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</si>
  <si>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</si>
  <si>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</si>
  <si>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</si>
  <si>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</si>
  <si>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</si>
  <si>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</si>
  <si>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</si>
  <si>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</si>
  <si>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</si>
  <si>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</si>
  <si>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</si>
  <si>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</si>
  <si>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</si>
  <si>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</si>
  <si>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</si>
  <si>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</si>
  <si>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</si>
  <si>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</si>
  <si>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</si>
  <si>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</si>
  <si>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</si>
  <si>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</si>
  <si>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</si>
  <si>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</si>
  <si>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</si>
  <si>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</si>
  <si>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</si>
  <si>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</si>
  <si>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</si>
  <si>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</si>
  <si>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</si>
  <si>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</si>
  <si>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</si>
  <si>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</si>
  <si>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</si>
  <si>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</si>
  <si>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</si>
  <si>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</si>
  <si>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</si>
  <si>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</si>
  <si>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</si>
  <si>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</si>
  <si>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</si>
  <si>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</si>
  <si>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</si>
  <si>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</si>
  <si>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</si>
  <si>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</si>
  <si>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</si>
  <si>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</si>
  <si>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</si>
  <si>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</si>
  <si>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</si>
  <si>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</si>
  <si>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</si>
  <si>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</si>
  <si>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</si>
  <si>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</si>
  <si>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</si>
  <si>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</si>
  <si>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</si>
  <si>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</si>
  <si>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</si>
  <si>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</si>
  <si>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</si>
  <si>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</si>
  <si>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</si>
  <si>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</si>
  <si>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</si>
  <si>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</si>
  <si>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</si>
  <si>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</si>
  <si>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</si>
  <si>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</si>
  <si>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</si>
  <si>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</si>
  <si>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</si>
  <si>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</si>
  <si>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</si>
  <si>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</si>
  <si>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</si>
  <si>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</si>
  <si>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</si>
  <si>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</si>
  <si>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</si>
  <si>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</si>
  <si>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</si>
  <si>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</si>
  <si>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</si>
  <si>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</si>
  <si>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</si>
  <si>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</si>
  <si>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</si>
  <si>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</si>
  <si>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</si>
  <si>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</si>
  <si>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</si>
  <si>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</si>
  <si>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</si>
  <si>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</si>
  <si>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</si>
  <si>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</si>
  <si>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</si>
  <si>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</si>
  <si>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</si>
  <si>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</si>
  <si>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</si>
  <si>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</si>
  <si>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</si>
  <si>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</si>
  <si>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</si>
  <si>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</si>
  <si>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</si>
  <si>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</si>
  <si>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</si>
  <si>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</si>
  <si>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</si>
  <si>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</si>
  <si>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</si>
  <si>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</si>
  <si>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</si>
  <si>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</si>
  <si>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</si>
  <si>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</si>
  <si>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</si>
  <si>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</si>
  <si>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</si>
  <si>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</si>
  <si>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</si>
  <si>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</si>
  <si>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</si>
  <si>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</si>
  <si>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</si>
  <si>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</si>
  <si>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</si>
  <si>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</si>
  <si>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</si>
  <si>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</si>
  <si>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</si>
  <si>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</si>
  <si>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</si>
  <si>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</si>
  <si>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</si>
  <si>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</si>
  <si>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</si>
  <si>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</si>
  <si>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</si>
  <si>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</si>
  <si>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</si>
  <si>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</si>
  <si>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</si>
  <si>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</si>
  <si>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</si>
  <si>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</si>
  <si>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</si>
  <si>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</si>
  <si>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</si>
  <si>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</si>
  <si>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</si>
  <si>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</si>
  <si>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</si>
  <si>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</si>
  <si>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</si>
  <si>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</si>
  <si>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</si>
  <si>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</si>
  <si>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</si>
  <si>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</si>
  <si>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</si>
  <si>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</si>
  <si>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</si>
  <si>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</si>
  <si>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</si>
  <si>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</si>
  <si>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</si>
  <si>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</si>
  <si>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</si>
  <si>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</si>
  <si>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</si>
  <si>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</si>
  <si>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</si>
  <si>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</si>
  <si>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</si>
  <si>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</si>
  <si>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</si>
  <si>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</si>
  <si>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</si>
  <si>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</si>
  <si>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</si>
  <si>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</si>
  <si>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</si>
  <si>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</si>
  <si>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</si>
  <si>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</si>
  <si>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</si>
  <si>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</si>
  <si>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</si>
  <si>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</si>
  <si>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</si>
  <si>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</si>
  <si>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</si>
  <si>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</si>
  <si>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</si>
  <si>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</si>
  <si>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</si>
  <si>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</si>
  <si>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</si>
  <si>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</si>
  <si>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</si>
  <si>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</si>
  <si>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</si>
  <si>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</si>
  <si>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</si>
  <si>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</si>
  <si>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</si>
  <si>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</si>
  <si>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</si>
  <si>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</si>
  <si>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</si>
  <si>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</si>
  <si>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</si>
  <si>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</si>
  <si>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</si>
  <si>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</si>
  <si>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</si>
  <si>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</si>
  <si>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</si>
  <si>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</si>
  <si>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</si>
  <si>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</si>
  <si>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</si>
  <si>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</si>
  <si>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</si>
  <si>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</si>
  <si>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</si>
  <si>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</si>
  <si>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</si>
  <si>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</si>
  <si>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</si>
  <si>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</si>
  <si>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</si>
  <si>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</si>
  <si>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</si>
  <si>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</si>
  <si>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</si>
  <si>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</si>
  <si>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</si>
  <si>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</si>
  <si>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</si>
  <si>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</si>
  <si>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</si>
  <si>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</si>
  <si>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</si>
  <si>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</si>
  <si>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</si>
  <si>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</si>
  <si>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</si>
  <si>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</si>
  <si>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</si>
  <si>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</si>
  <si>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</si>
  <si>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</si>
  <si>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</si>
  <si>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</si>
  <si>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</si>
  <si>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</si>
  <si>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</si>
  <si>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</si>
  <si>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</si>
  <si>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</si>
  <si>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</si>
  <si>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</si>
  <si>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</si>
  <si>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</si>
  <si>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</si>
  <si>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</si>
  <si>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</si>
  <si>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</si>
  <si>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</si>
  <si>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</si>
  <si>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</si>
  <si>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</si>
  <si>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</si>
  <si>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</si>
  <si>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</si>
  <si>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</si>
  <si>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</si>
  <si>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</si>
  <si>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</si>
  <si>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</si>
  <si>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</si>
  <si>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</si>
  <si>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</si>
  <si>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</si>
  <si>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</si>
  <si>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</si>
  <si>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</si>
  <si>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</si>
  <si>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</si>
  <si>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</si>
  <si>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</si>
  <si>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</si>
  <si>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</si>
  <si>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</si>
  <si>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</si>
  <si>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</si>
  <si>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</si>
  <si>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</si>
  <si>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</si>
  <si>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</si>
  <si>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</si>
  <si>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</si>
  <si>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</si>
  <si>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</si>
  <si>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</si>
  <si>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</si>
  <si>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</si>
  <si>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</si>
  <si>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</si>
  <si>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</si>
  <si>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</si>
  <si>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</si>
  <si>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</si>
  <si>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</si>
  <si>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</si>
  <si>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</si>
  <si>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</si>
  <si>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</si>
  <si>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</si>
  <si>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</si>
  <si>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</si>
  <si>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</si>
  <si>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</si>
  <si>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</si>
  <si>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</si>
  <si>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</si>
  <si>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</si>
  <si>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</si>
  <si>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</si>
  <si>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</si>
  <si>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</si>
  <si>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</si>
  <si>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</si>
  <si>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</si>
  <si>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</si>
  <si>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</si>
  <si>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</si>
  <si>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</si>
  <si>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</si>
  <si>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</si>
  <si>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</si>
  <si>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</si>
  <si>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</si>
  <si>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</si>
  <si>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</si>
  <si>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</si>
  <si>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</si>
  <si>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</si>
  <si>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</si>
  <si>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</si>
  <si>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</si>
  <si>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</si>
  <si>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</si>
  <si>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</si>
  <si>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</si>
  <si>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</si>
  <si>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</si>
  <si>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</si>
  <si>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</si>
  <si>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</si>
  <si>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</si>
  <si>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</si>
  <si>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</si>
  <si>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</si>
  <si>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</si>
  <si>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</si>
  <si>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</si>
  <si>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</si>
  <si>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</si>
  <si>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</si>
  <si>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</si>
  <si>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</si>
  <si>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</si>
  <si>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</si>
  <si>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</si>
  <si>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</si>
  <si>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</si>
  <si>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</si>
  <si>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</si>
  <si>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</si>
  <si>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</si>
  <si>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</si>
  <si>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</si>
  <si>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</si>
  <si>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</si>
  <si>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</si>
  <si>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</si>
  <si>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</si>
  <si>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</si>
  <si>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</si>
  <si>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</si>
  <si>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</si>
  <si>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</si>
  <si>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</si>
  <si>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</si>
  <si>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</si>
  <si>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</si>
  <si>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</si>
  <si>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</si>
  <si>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</si>
  <si>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</si>
  <si>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</si>
  <si>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</si>
  <si>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</si>
  <si>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</si>
  <si>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</si>
  <si>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</si>
  <si>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</si>
  <si>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</si>
  <si>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</si>
  <si>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</si>
  <si>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</si>
  <si>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</si>
  <si>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</si>
  <si>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</si>
  <si>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</si>
  <si>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</si>
  <si>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</si>
  <si>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</si>
  <si>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</si>
  <si>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</si>
  <si>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</si>
  <si>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</si>
  <si>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</si>
  <si>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</si>
  <si>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</si>
  <si>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</si>
  <si>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</si>
  <si>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</si>
  <si>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</si>
  <si>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</si>
  <si>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</si>
  <si>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</si>
  <si>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</si>
  <si>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</si>
  <si>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</si>
  <si>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</si>
  <si>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</si>
  <si>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</si>
  <si>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</si>
  <si>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</si>
  <si>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</si>
  <si>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</si>
  <si>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</si>
  <si>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</si>
  <si>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</si>
  <si>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</si>
  <si>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</si>
  <si>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</si>
  <si>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</si>
  <si>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</si>
  <si>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</si>
  <si>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</si>
  <si>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</si>
  <si>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</si>
  <si>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</si>
  <si>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</si>
  <si>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</si>
  <si>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</si>
  <si>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</si>
  <si>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</si>
  <si>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</si>
  <si>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</si>
  <si>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</si>
  <si>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</si>
  <si>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</si>
  <si>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</si>
  <si>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</si>
  <si>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</si>
  <si>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</si>
  <si>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</si>
  <si>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</si>
  <si>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</si>
  <si>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</si>
  <si>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</si>
  <si>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</si>
  <si>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</si>
  <si>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</si>
  <si>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</si>
  <si>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</si>
  <si>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</si>
  <si>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</si>
  <si>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</si>
  <si>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</si>
  <si>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</si>
  <si>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</si>
  <si>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</si>
  <si>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</si>
  <si>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</si>
  <si>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</si>
  <si>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</si>
  <si>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</si>
  <si>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</si>
  <si>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</si>
  <si>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</si>
  <si>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</si>
  <si>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</si>
  <si>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</si>
  <si>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</si>
  <si>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</si>
  <si>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</si>
  <si>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</si>
  <si>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</si>
  <si>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</si>
  <si>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</si>
  <si>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</si>
  <si>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</si>
  <si>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</si>
  <si>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</si>
  <si>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</si>
  <si>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</si>
  <si>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</si>
  <si>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</si>
  <si>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</si>
  <si>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</si>
  <si>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</si>
  <si>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</si>
  <si>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</si>
  <si>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</si>
  <si>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</si>
  <si>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</si>
  <si>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</si>
  <si>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</si>
  <si>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</si>
  <si>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</si>
  <si>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</si>
  <si>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</si>
  <si>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</si>
  <si>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</si>
  <si>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</si>
  <si>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</si>
  <si>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</si>
  <si>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</si>
  <si>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</si>
  <si>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</si>
  <si>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</si>
  <si>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</si>
  <si>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</si>
  <si>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</si>
  <si>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</si>
  <si>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</si>
  <si>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</si>
  <si>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</si>
  <si>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</si>
  <si>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</si>
  <si>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</si>
  <si>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</si>
  <si>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</si>
  <si>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</si>
  <si>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</si>
  <si>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</si>
  <si>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</si>
  <si>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</si>
  <si>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</si>
  <si>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</si>
  <si>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</si>
  <si>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</si>
  <si>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</si>
  <si>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</si>
  <si>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</si>
  <si>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</si>
  <si>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</si>
  <si>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</si>
  <si>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</si>
  <si>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</si>
  <si>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</si>
  <si>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</si>
  <si>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</si>
  <si>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</si>
  <si>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</si>
  <si>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</si>
  <si>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</si>
  <si>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</si>
  <si>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</si>
  <si>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</si>
  <si>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</si>
  <si>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</si>
  <si>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</si>
  <si>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</si>
  <si>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</si>
  <si>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</si>
  <si>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</si>
  <si>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</si>
  <si>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</si>
  <si>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</si>
  <si>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</si>
  <si>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</si>
  <si>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</si>
  <si>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</si>
  <si>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</si>
  <si>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</si>
  <si>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</si>
  <si>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</si>
  <si>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</si>
  <si>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</si>
  <si>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</si>
  <si>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</si>
  <si>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</si>
  <si>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</si>
  <si>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</si>
  <si>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</si>
  <si>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</si>
  <si>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</si>
  <si>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</si>
  <si>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</si>
  <si>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</si>
  <si>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</si>
  <si>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</si>
  <si>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</si>
  <si>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</si>
  <si>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</si>
  <si>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</si>
  <si>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</si>
  <si>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</si>
  <si>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</si>
  <si>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</si>
  <si>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</si>
  <si>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</si>
  <si>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</si>
  <si>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</si>
  <si>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</si>
  <si>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</si>
  <si>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</si>
  <si>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</si>
  <si>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</si>
  <si>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</si>
  <si>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</si>
  <si>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</si>
  <si>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</si>
  <si>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</si>
  <si>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</si>
  <si>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</si>
  <si>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</si>
  <si>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</si>
  <si>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</si>
  <si>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</si>
  <si>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</si>
  <si>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</si>
  <si>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</si>
  <si>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</si>
  <si>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</si>
  <si>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</si>
  <si>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</si>
  <si>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</si>
  <si>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</si>
  <si>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</si>
  <si>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</si>
  <si>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</si>
  <si>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</si>
  <si>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</si>
  <si>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</si>
  <si>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</si>
  <si>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</si>
  <si>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</si>
  <si>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</si>
  <si>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</si>
  <si>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</si>
  <si>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</si>
  <si>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</si>
  <si>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</si>
  <si>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</si>
  <si>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</si>
  <si>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</si>
  <si>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</si>
  <si>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</si>
  <si>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</si>
  <si>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</si>
  <si>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</si>
  <si>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</si>
  <si>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</si>
  <si>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</si>
  <si>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</si>
  <si>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</si>
  <si>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</si>
  <si>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</si>
  <si>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</si>
  <si>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</si>
  <si>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</si>
  <si>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</si>
  <si>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</si>
  <si>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</si>
  <si>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</si>
  <si>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</si>
  <si>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</si>
  <si>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</si>
  <si>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</si>
  <si>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</si>
  <si>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</si>
  <si>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</si>
  <si>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</si>
  <si>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</si>
  <si>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</si>
  <si>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</si>
  <si>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</si>
  <si>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</si>
  <si>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</si>
  <si>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</si>
  <si>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</si>
  <si>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</si>
  <si>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</si>
  <si>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</si>
  <si>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</si>
  <si>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</si>
  <si>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</si>
  <si>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</si>
  <si>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</si>
  <si>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</si>
  <si>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</si>
  <si>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</si>
  <si>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</si>
  <si>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</si>
  <si>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</si>
  <si>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</si>
  <si>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</si>
  <si>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</si>
  <si>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</si>
  <si>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</si>
  <si>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</si>
  <si>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</si>
  <si>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</si>
  <si>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</si>
  <si>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</si>
  <si>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</si>
  <si>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</si>
  <si>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</si>
  <si>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</si>
  <si>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</si>
  <si>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</si>
  <si>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</si>
  <si>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</si>
  <si>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</si>
  <si>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</si>
  <si>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</si>
  <si>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</si>
  <si>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</si>
  <si>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</si>
  <si>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</si>
  <si>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</si>
  <si>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</si>
  <si>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</si>
  <si>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</si>
  <si>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</si>
  <si>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</si>
  <si>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</si>
  <si>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</si>
  <si>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</si>
  <si>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</si>
  <si>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</si>
  <si>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</si>
  <si>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</si>
  <si>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</si>
  <si>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</si>
  <si>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</si>
  <si>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</si>
  <si>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</si>
  <si>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</si>
  <si>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</si>
  <si>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</si>
  <si>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</si>
  <si>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</si>
  <si>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</si>
  <si>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</si>
  <si>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</si>
  <si>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</si>
  <si>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</si>
  <si>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</si>
  <si>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</si>
  <si>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</si>
  <si>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</si>
  <si>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</si>
  <si>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</si>
  <si>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</si>
  <si>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</si>
  <si>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</si>
  <si>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</si>
  <si>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</si>
  <si>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</si>
  <si>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</si>
  <si>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</si>
  <si>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</si>
  <si>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</si>
  <si>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</si>
  <si>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</si>
  <si>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</si>
  <si>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</si>
  <si>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</si>
  <si>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</si>
  <si>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</si>
  <si>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</si>
  <si>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</si>
  <si>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</si>
  <si>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</si>
  <si>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</si>
  <si>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</si>
  <si>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</si>
  <si>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</si>
  <si>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</si>
  <si>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</si>
  <si>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</si>
  <si>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</si>
  <si>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</si>
  <si>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</si>
  <si>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</si>
  <si>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</si>
  <si>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</si>
  <si>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</si>
  <si>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</si>
  <si>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</si>
  <si>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</si>
  <si>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</si>
  <si>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</si>
  <si>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</si>
  <si>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</si>
  <si>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</si>
  <si>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</si>
  <si>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</si>
  <si>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</si>
  <si>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</si>
  <si>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</si>
  <si>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</si>
  <si>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</si>
  <si>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</si>
  <si>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</si>
  <si>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</si>
  <si>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</si>
  <si>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</si>
  <si>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</si>
  <si>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</si>
  <si>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</si>
  <si>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</si>
  <si>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</si>
  <si>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</si>
  <si>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</si>
  <si>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</si>
  <si>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</si>
  <si>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</si>
  <si>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</si>
  <si>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</si>
  <si>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</si>
  <si>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</si>
  <si>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</si>
  <si>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</si>
  <si>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</si>
  <si>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</si>
  <si>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</si>
  <si>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</si>
  <si>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</si>
  <si>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</si>
  <si>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</si>
  <si>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</si>
  <si>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</si>
  <si>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</si>
  <si>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</si>
  <si>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</si>
  <si>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</si>
  <si>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</si>
  <si>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</si>
  <si>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</si>
  <si>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</si>
  <si>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</si>
  <si>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</si>
  <si>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</si>
  <si>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</si>
  <si>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</si>
  <si>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</si>
  <si>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</si>
  <si>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</si>
  <si>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</si>
  <si>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</si>
  <si>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</si>
  <si>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</si>
  <si>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</si>
  <si>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</si>
  <si>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</si>
  <si>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</si>
  <si>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</si>
  <si>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</si>
  <si>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</si>
  <si>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</si>
  <si>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</si>
  <si>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</si>
  <si>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</si>
  <si>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</si>
  <si>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</si>
  <si>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</si>
  <si>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</si>
  <si>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</si>
  <si>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</si>
  <si>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</si>
  <si>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</si>
  <si>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</si>
  <si>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</si>
  <si>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</si>
  <si>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</si>
  <si>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</si>
  <si>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</si>
  <si>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</si>
  <si>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</si>
  <si>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</si>
  <si>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</si>
  <si>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</si>
  <si>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</si>
  <si>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</si>
  <si>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</si>
  <si>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</si>
  <si>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</si>
  <si>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</si>
  <si>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</si>
  <si>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</si>
  <si>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</si>
  <si>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</si>
  <si>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</si>
  <si>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</si>
  <si>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</si>
  <si>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</si>
  <si>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</si>
  <si>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</si>
  <si>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</si>
  <si>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</si>
  <si>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</si>
  <si>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</si>
  <si>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</si>
  <si>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</si>
  <si>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</si>
  <si>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</si>
  <si>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</si>
  <si>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</si>
  <si>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</si>
  <si>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</si>
  <si>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</si>
  <si>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</si>
  <si>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</si>
  <si>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</si>
  <si>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</si>
  <si>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</si>
  <si>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</si>
  <si>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</si>
  <si>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</si>
  <si>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</si>
  <si>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</si>
  <si>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</si>
  <si>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</si>
  <si>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</si>
  <si>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</si>
  <si>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</si>
  <si>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</si>
  <si>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</si>
  <si>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</si>
  <si>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</si>
  <si>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</si>
  <si>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</si>
  <si>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</si>
  <si>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</si>
  <si>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</si>
  <si>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</si>
  <si>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</si>
  <si>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</si>
  <si>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</si>
  <si>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</si>
  <si>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</si>
  <si>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</si>
  <si>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</si>
  <si>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</si>
  <si>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</si>
  <si>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</si>
  <si>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</si>
  <si>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</si>
  <si>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</si>
  <si>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</si>
  <si>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</si>
  <si>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</si>
  <si>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</si>
  <si>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</si>
  <si>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</si>
  <si>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</si>
  <si>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</si>
  <si>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</si>
  <si>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</si>
  <si>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</si>
  <si>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</si>
  <si>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</si>
  <si>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</si>
  <si>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</si>
  <si>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</si>
  <si>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</si>
  <si>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</si>
  <si>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</si>
  <si>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</si>
  <si>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</si>
  <si>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</si>
  <si>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</si>
  <si>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</si>
  <si>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</si>
  <si>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</si>
  <si>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</si>
  <si>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</si>
  <si>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</si>
  <si>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</si>
  <si>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</si>
  <si>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</si>
  <si>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</si>
  <si>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</si>
  <si>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</si>
  <si>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</si>
  <si>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</si>
  <si>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</si>
  <si>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</si>
  <si>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</si>
  <si>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</si>
  <si>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</si>
  <si>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</si>
  <si>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</si>
  <si>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</si>
  <si>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</si>
  <si>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</si>
  <si>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</si>
  <si>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</si>
  <si>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</si>
  <si>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</si>
  <si>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</si>
  <si>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</si>
  <si>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</si>
  <si>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</si>
  <si>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</si>
  <si>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</si>
  <si>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</si>
  <si>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</si>
  <si>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</si>
  <si>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</si>
  <si>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</si>
  <si>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</si>
  <si>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</si>
  <si>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</si>
  <si>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</si>
  <si>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</si>
  <si>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</si>
  <si>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</si>
  <si>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</si>
  <si>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</si>
  <si>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</si>
  <si>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</si>
  <si>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</si>
  <si>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</si>
  <si>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</si>
  <si>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</si>
  <si>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</si>
  <si>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</si>
  <si>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</si>
  <si>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</si>
  <si>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</si>
  <si>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</si>
  <si>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</si>
  <si>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</si>
  <si>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</si>
  <si>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</si>
  <si>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</si>
  <si>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</si>
  <si>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</si>
  <si>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</si>
  <si>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</si>
  <si>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</si>
  <si>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</si>
  <si>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</si>
  <si>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</si>
  <si>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</si>
  <si>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</si>
  <si>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</si>
  <si>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</si>
  <si>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</si>
  <si>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</si>
  <si>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</si>
  <si>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</si>
  <si>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</si>
  <si>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</si>
  <si>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</si>
  <si>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</si>
  <si>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</si>
  <si>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</si>
  <si>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</si>
  <si>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</si>
  <si>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</si>
  <si>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</si>
  <si>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</si>
  <si>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</si>
  <si>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</si>
  <si>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</si>
  <si>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</si>
  <si>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</si>
  <si>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</si>
  <si>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</si>
  <si>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</si>
  <si>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</si>
  <si>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</si>
  <si>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</si>
  <si>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</si>
  <si>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</si>
  <si>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</si>
  <si>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</si>
  <si>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</si>
  <si>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</si>
  <si>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</si>
  <si>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</si>
  <si>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</si>
  <si>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</si>
  <si>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</si>
  <si>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</si>
  <si>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</si>
  <si>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</si>
  <si>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</si>
  <si>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</si>
  <si>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</si>
  <si>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</si>
  <si>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</si>
  <si>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</si>
  <si>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</si>
  <si>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</si>
  <si>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</si>
  <si>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</si>
  <si>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</si>
  <si>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</si>
  <si>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</si>
  <si>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</si>
  <si>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</si>
  <si>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</si>
  <si>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</si>
  <si>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</si>
  <si>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</si>
  <si>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</si>
  <si>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</si>
  <si>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</si>
  <si>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</si>
  <si>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</si>
  <si>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</si>
  <si>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</si>
  <si>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</si>
  <si>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</si>
  <si>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</si>
  <si>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</si>
  <si>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</si>
  <si>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</si>
  <si>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</si>
  <si>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</si>
  <si>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</si>
  <si>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</si>
  <si>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</si>
  <si>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</si>
  <si>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</si>
  <si>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</si>
  <si>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</si>
  <si>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</si>
  <si>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</si>
  <si>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</si>
  <si>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</si>
  <si>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</si>
  <si>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</si>
  <si>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</si>
  <si>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</si>
  <si>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</si>
  <si>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</si>
  <si>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</si>
  <si>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</si>
  <si>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</si>
  <si>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</si>
  <si>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</si>
  <si>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</si>
  <si>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</si>
  <si>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</si>
  <si>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</si>
  <si>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</si>
  <si>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</si>
  <si>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</si>
  <si>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</si>
  <si>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</si>
  <si>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</si>
  <si>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</si>
  <si>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</si>
  <si>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</si>
  <si>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</si>
  <si>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</si>
  <si>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</si>
  <si>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</si>
  <si>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</si>
  <si>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</si>
  <si>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</si>
  <si>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</si>
  <si>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</si>
  <si>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</si>
  <si>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</si>
  <si>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</si>
  <si>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</si>
  <si>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</si>
  <si>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</si>
  <si>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</si>
  <si>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</si>
  <si>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</si>
  <si>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</si>
  <si>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</si>
  <si>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</si>
  <si>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</si>
  <si>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</si>
  <si>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</si>
  <si>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</si>
  <si>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</si>
  <si>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</si>
  <si>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</si>
  <si>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</si>
  <si>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</si>
  <si>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</si>
  <si>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</si>
  <si>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</si>
  <si>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</si>
  <si>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</si>
  <si>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</si>
  <si>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</si>
  <si>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</si>
  <si>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</si>
  <si>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</si>
  <si>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</si>
  <si>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</si>
  <si>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</si>
  <si>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</si>
  <si>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</si>
  <si>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</si>
  <si>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</si>
  <si>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</si>
  <si>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</si>
  <si>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</si>
  <si>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</si>
  <si>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</si>
  <si>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</si>
  <si>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</si>
  <si>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</si>
  <si>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</si>
  <si>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</si>
  <si>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</si>
  <si>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</si>
  <si>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</si>
  <si>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</si>
  <si>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</si>
  <si>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</si>
  <si>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</si>
  <si>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</si>
  <si>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</si>
  <si>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</si>
  <si>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</si>
  <si>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</si>
  <si>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</si>
  <si>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</si>
  <si>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</si>
  <si>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</si>
  <si>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</si>
  <si>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</si>
  <si>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</si>
  <si>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</si>
  <si>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</si>
  <si>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</si>
  <si>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</si>
  <si>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</si>
  <si>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</si>
  <si>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</si>
  <si>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</si>
  <si>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</si>
  <si>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</si>
  <si>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</si>
  <si>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</si>
  <si>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</si>
  <si>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</si>
  <si>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</si>
  <si>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</si>
  <si>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</si>
  <si>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</si>
  <si>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</si>
  <si>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</si>
  <si>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</si>
  <si>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</si>
  <si>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</si>
  <si>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</si>
  <si>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</si>
  <si>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</si>
  <si>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</si>
  <si>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</si>
  <si>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</si>
  <si>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</si>
  <si>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</si>
  <si>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</si>
  <si>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</si>
  <si>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</si>
  <si>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</si>
  <si>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</si>
  <si>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</si>
  <si>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</si>
  <si>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</si>
  <si>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</si>
  <si>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</si>
  <si>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</si>
  <si>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</si>
  <si>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</si>
  <si>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</si>
  <si>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</si>
  <si>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</si>
  <si>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</si>
  <si>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</si>
  <si>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</si>
  <si>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</si>
  <si>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</si>
  <si>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</si>
  <si>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</si>
  <si>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</si>
  <si>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</si>
  <si>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</si>
  <si>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</si>
  <si>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</si>
  <si>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</si>
  <si>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</si>
  <si>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</si>
  <si>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</si>
  <si>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</si>
  <si>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</si>
  <si>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</si>
  <si>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</si>
  <si>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</si>
  <si>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</si>
  <si>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</si>
  <si>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</si>
  <si>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</si>
  <si>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</si>
  <si>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</si>
  <si>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</si>
  <si>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</si>
  <si>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</si>
  <si>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</si>
  <si>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</si>
  <si>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</si>
  <si>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</si>
  <si>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</si>
  <si>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</si>
  <si>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</si>
  <si>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</si>
  <si>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</si>
  <si>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</si>
  <si>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</si>
  <si>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</si>
  <si>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</si>
  <si>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</si>
  <si>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</si>
  <si>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</si>
  <si>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</si>
  <si>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</si>
  <si>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</si>
  <si>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</si>
  <si>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</si>
  <si>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</si>
  <si>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</si>
  <si>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</si>
  <si>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</si>
  <si>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</si>
  <si>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</si>
  <si>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</si>
  <si>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</si>
  <si>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</si>
  <si>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</si>
  <si>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</si>
  <si>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</si>
  <si>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</si>
  <si>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</si>
  <si>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</si>
  <si>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</si>
  <si>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</si>
  <si>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</si>
  <si>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</si>
  <si>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</si>
  <si>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</si>
  <si>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</si>
  <si>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</si>
  <si>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</si>
  <si>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</si>
  <si>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</si>
  <si>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</si>
  <si>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</si>
  <si>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</si>
  <si>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</si>
  <si>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</si>
  <si>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</si>
  <si>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</si>
  <si>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</si>
  <si>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</si>
  <si>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</si>
  <si>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</si>
  <si>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</si>
  <si>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</si>
  <si>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</si>
  <si>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</si>
  <si>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</si>
  <si>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</si>
  <si>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</si>
  <si>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</si>
  <si>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</si>
  <si>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</si>
  <si>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</si>
  <si>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</si>
  <si>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</si>
  <si>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</si>
  <si>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</si>
  <si>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</si>
  <si>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</si>
  <si>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</si>
  <si>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</si>
  <si>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</si>
  <si>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</si>
  <si>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</si>
  <si>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</si>
  <si>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</si>
  <si>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</si>
  <si>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</si>
  <si>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</si>
  <si>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</si>
  <si>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</si>
  <si>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</si>
  <si>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</si>
  <si>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</si>
  <si>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</si>
  <si>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</si>
  <si>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</si>
  <si>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</si>
  <si>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</si>
  <si>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</si>
  <si>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</si>
  <si>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</si>
  <si>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</si>
  <si>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</si>
  <si>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</si>
  <si>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</si>
  <si>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</si>
  <si>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</si>
  <si>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</si>
  <si>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</si>
  <si>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</si>
  <si>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</si>
  <si>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</si>
  <si>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</si>
  <si>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</si>
  <si>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</si>
  <si>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</si>
  <si>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</si>
  <si>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</si>
  <si>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</si>
  <si>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</si>
  <si>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</si>
  <si>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</si>
  <si>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</si>
  <si>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</si>
  <si>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</si>
  <si>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</si>
  <si>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</si>
  <si>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</si>
  <si>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</si>
  <si>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</si>
  <si>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</si>
  <si>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</si>
  <si>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</si>
  <si>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</si>
  <si>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</si>
  <si>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</si>
  <si>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</si>
  <si>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</si>
  <si>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</si>
  <si>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</si>
  <si>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</si>
  <si>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</si>
  <si>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</si>
  <si>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</si>
  <si>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</si>
  <si>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</si>
  <si>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</si>
  <si>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</si>
  <si>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</si>
  <si>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</si>
  <si>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</si>
  <si>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</si>
  <si>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</si>
  <si>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</si>
  <si>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</si>
  <si>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</si>
  <si>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</si>
  <si>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</si>
  <si>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</si>
  <si>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</si>
  <si>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</si>
  <si>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</si>
  <si>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</si>
  <si>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</si>
  <si>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</si>
  <si>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</si>
  <si>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</si>
  <si>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</si>
  <si>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</si>
  <si>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</si>
  <si>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</si>
  <si>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</si>
  <si>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</si>
  <si>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</si>
  <si>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</si>
  <si>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</si>
  <si>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</si>
  <si>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</si>
  <si>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</si>
  <si>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</si>
  <si>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</si>
  <si>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</si>
  <si>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</si>
  <si>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</si>
  <si>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</si>
  <si>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</si>
  <si>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</si>
  <si>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</si>
  <si>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</si>
  <si>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</si>
  <si>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</si>
  <si>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</si>
  <si>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</si>
  <si>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</si>
  <si>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</si>
  <si>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</si>
  <si>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</si>
  <si>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</si>
  <si>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</si>
  <si>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</si>
  <si>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</si>
  <si>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</si>
  <si>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</si>
  <si>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</si>
  <si>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</si>
  <si>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</si>
  <si>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</si>
  <si>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</si>
  <si>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</si>
  <si>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</si>
  <si>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</si>
  <si>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</si>
  <si>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</si>
  <si>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</si>
  <si>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</si>
  <si>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</si>
  <si>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</si>
  <si>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</si>
  <si>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</si>
  <si>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</si>
  <si>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</si>
  <si>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</si>
  <si>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</si>
  <si>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</si>
  <si>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</si>
  <si>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</si>
  <si>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</si>
  <si>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</si>
  <si>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</si>
  <si>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</si>
  <si>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</si>
  <si>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</si>
  <si>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</si>
  <si>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</si>
  <si>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</si>
  <si>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</si>
  <si>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</si>
  <si>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</si>
  <si>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</si>
  <si>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</si>
  <si>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</si>
  <si>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</si>
  <si>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</si>
  <si>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</si>
  <si>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</si>
  <si>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</si>
  <si>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</si>
  <si>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</si>
  <si>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</si>
  <si>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</si>
  <si>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</si>
  <si>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</si>
  <si>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</si>
  <si>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</si>
  <si>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</si>
  <si>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</si>
  <si>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</si>
  <si>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</si>
  <si>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</si>
  <si>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</si>
  <si>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</si>
  <si>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</si>
  <si>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</si>
  <si>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</si>
  <si>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</si>
  <si>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</si>
  <si>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</si>
  <si>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</si>
  <si>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</si>
  <si>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</si>
  <si>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</si>
  <si>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</si>
  <si>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</si>
  <si>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</si>
  <si>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</si>
  <si>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</si>
  <si>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</si>
  <si>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</si>
  <si>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</si>
  <si>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</si>
  <si>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</si>
  <si>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</si>
  <si>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</si>
  <si>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</si>
  <si>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</si>
  <si>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</si>
  <si>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</si>
  <si>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</si>
  <si>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</si>
  <si>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</si>
  <si>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</si>
  <si>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</si>
  <si>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</si>
  <si>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</si>
  <si>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</si>
  <si>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</si>
  <si>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</si>
  <si>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</si>
  <si>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</si>
  <si>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</si>
  <si>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</si>
  <si>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</si>
  <si>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</si>
  <si>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</si>
  <si>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</si>
  <si>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</si>
  <si>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</si>
  <si>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</si>
  <si>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</si>
  <si>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</si>
  <si>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</si>
  <si>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</si>
  <si>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</si>
  <si>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</si>
  <si>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</si>
  <si>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</si>
  <si>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</si>
  <si>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</si>
  <si>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</si>
  <si>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</si>
  <si>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</si>
  <si>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</si>
  <si>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</si>
  <si>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</si>
  <si>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</si>
  <si>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</si>
  <si>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</si>
  <si>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</si>
  <si>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</si>
  <si>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</si>
  <si>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</si>
  <si>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</si>
  <si>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</si>
  <si>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</si>
  <si>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</si>
  <si>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</si>
  <si>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</si>
  <si>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</si>
  <si>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</si>
  <si>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</si>
  <si>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</si>
  <si>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</si>
  <si>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</si>
  <si>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</si>
  <si>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</si>
  <si>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</si>
  <si>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</si>
  <si>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</si>
  <si>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</si>
  <si>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</si>
  <si>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</si>
  <si>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</si>
  <si>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</si>
  <si>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</si>
  <si>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</si>
  <si>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</si>
  <si>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</si>
  <si>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</si>
  <si>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</si>
  <si>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</si>
  <si>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</si>
  <si>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</si>
  <si>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</si>
  <si>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</si>
  <si>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</si>
  <si>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</si>
  <si>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</si>
  <si>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</si>
  <si>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</si>
  <si>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</si>
  <si>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</si>
  <si>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</si>
  <si>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</si>
  <si>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</si>
  <si>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</si>
  <si>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</si>
  <si>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</si>
  <si>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</si>
  <si>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</si>
  <si>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</si>
  <si>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</si>
  <si>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</si>
  <si>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</si>
  <si>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</si>
  <si>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</si>
  <si>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</si>
  <si>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</si>
  <si>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</si>
  <si>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</si>
  <si>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</si>
  <si>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</si>
  <si>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</si>
  <si>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</si>
  <si>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</si>
  <si>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</si>
  <si>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</si>
  <si>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</si>
  <si>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</si>
  <si>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</si>
  <si>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</si>
  <si>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</si>
  <si>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</si>
  <si>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</si>
  <si>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</si>
  <si>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</si>
  <si>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</si>
  <si>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</si>
  <si>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</si>
  <si>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</si>
  <si>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</si>
  <si>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</si>
  <si>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</si>
  <si>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</si>
  <si>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</si>
  <si>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</si>
  <si>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</si>
  <si>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</si>
  <si>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</si>
  <si>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</si>
  <si>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</si>
  <si>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</si>
  <si>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</si>
  <si>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</si>
  <si>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</si>
  <si>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</si>
  <si>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</si>
  <si>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</si>
  <si>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</si>
  <si>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</si>
  <si>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</si>
  <si>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</si>
  <si>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</si>
  <si>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</si>
  <si>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</si>
  <si>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</si>
  <si>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</si>
  <si>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</si>
  <si>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</si>
  <si>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</si>
  <si>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</si>
  <si>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</si>
  <si>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</si>
  <si>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</si>
  <si>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</si>
  <si>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</si>
  <si>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</si>
  <si>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</si>
  <si>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</si>
  <si>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</si>
  <si>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</si>
  <si>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</si>
  <si>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</si>
  <si>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</si>
  <si>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</si>
  <si>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</si>
  <si>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</si>
  <si>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</si>
  <si>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</si>
  <si>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</si>
  <si>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</si>
  <si>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</si>
  <si>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</si>
  <si>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</si>
  <si>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</si>
  <si>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</si>
  <si>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</si>
  <si>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</si>
  <si>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</si>
  <si>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</si>
  <si>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</si>
  <si>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</si>
  <si>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</si>
  <si>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</si>
  <si>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</si>
  <si>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</si>
  <si>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</si>
  <si>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</si>
  <si>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</si>
  <si>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</si>
  <si>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</si>
  <si>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</si>
  <si>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</si>
  <si>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</si>
  <si>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</si>
  <si>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</si>
  <si>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</si>
  <si>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</si>
  <si>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</si>
  <si>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</si>
  <si>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</si>
  <si>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</si>
  <si>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</si>
  <si>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</si>
  <si>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</si>
  <si>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</si>
  <si>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</si>
  <si>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</si>
  <si>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</si>
  <si>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</si>
  <si>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</si>
  <si>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</si>
  <si>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</si>
  <si>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</si>
  <si>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</si>
  <si>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</si>
  <si>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</si>
  <si>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</si>
  <si>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</si>
  <si>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</si>
  <si>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</si>
  <si>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</si>
  <si>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</si>
  <si>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</si>
  <si>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</si>
  <si>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</si>
  <si>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</si>
  <si>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</si>
  <si>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</si>
  <si>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</si>
  <si>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</si>
  <si>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</si>
  <si>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</si>
  <si>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</si>
  <si>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</si>
  <si>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</si>
  <si>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</si>
  <si>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</si>
  <si>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</si>
  <si>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</si>
  <si>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</si>
  <si>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</si>
  <si>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</si>
  <si>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</si>
  <si>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</si>
  <si>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</si>
  <si>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</si>
  <si>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</si>
  <si>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</si>
  <si>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</si>
  <si>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</si>
  <si>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</si>
  <si>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</si>
  <si>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</si>
  <si>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</si>
  <si>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</si>
  <si>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</si>
  <si>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</si>
  <si>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</si>
  <si>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</si>
  <si>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</si>
  <si>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</si>
  <si>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</si>
  <si>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</si>
  <si>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</si>
  <si>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</si>
  <si>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</si>
  <si>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</si>
  <si>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</si>
  <si>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</si>
  <si>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</si>
  <si>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</si>
  <si>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</si>
  <si>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</si>
  <si>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</si>
  <si>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</si>
  <si>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</si>
  <si>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</si>
  <si>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</si>
  <si>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</si>
  <si>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</si>
  <si>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</si>
  <si>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</si>
  <si>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</si>
  <si>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</si>
  <si>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</si>
  <si>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</si>
  <si>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</si>
  <si>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</si>
  <si>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</si>
  <si>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</si>
  <si>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</si>
  <si>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</si>
  <si>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</si>
  <si>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</si>
  <si>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</si>
  <si>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</si>
  <si>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</si>
  <si>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</si>
  <si>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</si>
  <si>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</si>
  <si>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</si>
  <si>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</si>
  <si>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</si>
  <si>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</si>
  <si>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</si>
  <si>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</si>
  <si>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</si>
  <si>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</si>
  <si>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</si>
  <si>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</si>
  <si>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</si>
  <si>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</si>
  <si>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</si>
  <si>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</si>
  <si>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</si>
  <si>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</si>
  <si>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</si>
  <si>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</si>
  <si>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</si>
  <si>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</si>
  <si>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</si>
  <si>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</si>
  <si>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</si>
  <si>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</si>
  <si>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</si>
  <si>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</si>
  <si>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</si>
  <si>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</si>
  <si>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</si>
  <si>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</si>
  <si>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</si>
  <si>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</si>
  <si>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</si>
  <si>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</si>
  <si>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</si>
  <si>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</si>
  <si>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</si>
  <si>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</si>
  <si>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</si>
  <si>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</si>
  <si>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</si>
  <si>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</si>
  <si>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</si>
  <si>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</si>
  <si>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</si>
  <si>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</si>
  <si>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</si>
  <si>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</si>
  <si>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</si>
  <si>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</si>
  <si>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</si>
  <si>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</si>
  <si>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</si>
  <si>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</si>
  <si>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</si>
  <si>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</si>
  <si>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</si>
  <si>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</si>
  <si>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</si>
  <si>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</si>
  <si>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</si>
  <si>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</si>
  <si>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</si>
  <si>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</si>
  <si>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</si>
  <si>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</si>
  <si>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</si>
  <si>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</si>
  <si>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</si>
  <si>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</si>
  <si>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</si>
  <si>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</si>
  <si>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</si>
  <si>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</si>
  <si>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</si>
  <si>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</si>
  <si>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</si>
  <si>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</si>
  <si>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</si>
  <si>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</si>
  <si>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</si>
  <si>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</si>
  <si>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</si>
  <si>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</si>
  <si>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</si>
  <si>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</si>
  <si>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</si>
  <si>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</si>
  <si>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</si>
  <si>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</si>
  <si>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</si>
  <si>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</si>
  <si>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</si>
  <si>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</si>
  <si>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</si>
  <si>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</si>
  <si>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</si>
  <si>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</si>
  <si>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</si>
  <si>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</si>
  <si>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</si>
  <si>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</si>
  <si>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</si>
  <si>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</si>
  <si>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</si>
  <si>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</si>
  <si>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</si>
  <si>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</si>
  <si>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</si>
  <si>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</si>
  <si>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</si>
  <si>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</si>
  <si>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</si>
  <si>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</si>
  <si>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</si>
  <si>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</si>
  <si>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</si>
  <si>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</si>
  <si>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</si>
  <si>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</si>
  <si>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</si>
  <si>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</si>
  <si>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</si>
  <si>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</si>
  <si>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</si>
  <si>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</si>
  <si>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</si>
  <si>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</si>
  <si>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</si>
  <si>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</si>
  <si>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</si>
  <si>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</si>
  <si>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</si>
  <si>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</si>
  <si>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</si>
  <si>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</si>
  <si>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</si>
  <si>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</si>
  <si>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</si>
  <si>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</si>
  <si>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</si>
  <si>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</si>
  <si>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</si>
  <si>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</si>
  <si>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</si>
  <si>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</si>
  <si>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</si>
  <si>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</si>
  <si>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</si>
  <si>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</si>
  <si>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</si>
  <si>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</si>
  <si>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</si>
  <si>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</si>
  <si>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</si>
  <si>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</si>
  <si>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</si>
  <si>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</si>
  <si>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</si>
  <si>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</si>
  <si>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</si>
  <si>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</si>
  <si>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</si>
  <si>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</si>
  <si>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</si>
  <si>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</si>
  <si>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</si>
  <si>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</si>
  <si>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</si>
  <si>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</si>
  <si>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</si>
  <si>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</si>
  <si>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</si>
  <si>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</si>
  <si>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</si>
  <si>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</si>
  <si>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</si>
  <si>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</si>
  <si>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</si>
  <si>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</si>
  <si>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</si>
  <si>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</si>
  <si>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</si>
  <si>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</si>
  <si>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</si>
  <si>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</si>
  <si>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</si>
  <si>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</si>
  <si>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</si>
  <si>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</si>
  <si>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</si>
  <si>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</si>
  <si>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</si>
  <si>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</si>
  <si>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</si>
  <si>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</si>
  <si>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</si>
  <si>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</si>
  <si>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</si>
  <si>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</si>
  <si>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</si>
  <si>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</si>
  <si>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</si>
  <si>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</si>
  <si>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</si>
  <si>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</si>
  <si>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</si>
  <si>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</si>
  <si>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</si>
  <si>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</si>
  <si>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</si>
  <si>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</si>
  <si>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</si>
  <si>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</si>
  <si>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</si>
  <si>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</si>
  <si>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</si>
  <si>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</si>
  <si>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</si>
  <si>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</si>
  <si>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</si>
  <si>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</si>
  <si>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</si>
  <si>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</si>
  <si>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</si>
  <si>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</si>
  <si>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</si>
  <si>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</si>
  <si>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</si>
  <si>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</si>
  <si>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</si>
  <si>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</si>
  <si>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</si>
  <si>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</si>
  <si>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</si>
  <si>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</si>
  <si>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</si>
  <si>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</si>
  <si>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</si>
  <si>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</si>
  <si>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</si>
  <si>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</si>
  <si>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</si>
  <si>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</si>
  <si>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</si>
  <si>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</si>
  <si>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</si>
  <si>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</si>
  <si>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</si>
  <si>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</si>
  <si>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</si>
  <si>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</si>
  <si>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</si>
  <si>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</si>
  <si>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</si>
  <si>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</si>
  <si>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</si>
  <si>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</si>
  <si>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</si>
  <si>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</si>
  <si>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</si>
  <si>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</si>
  <si>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</si>
  <si>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</si>
  <si>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</si>
  <si>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</si>
  <si>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</si>
  <si>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</si>
  <si>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</si>
  <si>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</si>
  <si>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</si>
  <si>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</si>
  <si>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</si>
  <si>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</si>
  <si>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</si>
  <si>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</si>
  <si>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</si>
  <si>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</si>
  <si>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</si>
  <si>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</si>
  <si>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</si>
  <si>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</si>
  <si>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</si>
  <si>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</si>
  <si>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</si>
  <si>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</si>
  <si>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</si>
  <si>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</si>
  <si>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</si>
  <si>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</si>
  <si>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</si>
  <si>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</si>
  <si>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</si>
  <si>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</si>
  <si>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</si>
  <si>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</si>
  <si>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</si>
  <si>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</si>
  <si>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</si>
  <si>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</si>
  <si>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</si>
  <si>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</si>
  <si>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</si>
  <si>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</si>
  <si>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</si>
  <si>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</si>
  <si>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</si>
  <si>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</si>
  <si>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</si>
  <si>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</si>
  <si>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</si>
  <si>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</si>
  <si>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</si>
  <si>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</si>
  <si>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</si>
  <si>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</si>
  <si>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</si>
  <si>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</si>
  <si>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</si>
  <si>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</si>
  <si>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</si>
  <si>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</si>
  <si>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</si>
  <si>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</si>
  <si>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</si>
  <si>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</si>
  <si>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</si>
  <si>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</si>
  <si>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</si>
  <si>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</si>
  <si>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</si>
  <si>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</si>
  <si>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</si>
  <si>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</si>
  <si>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</si>
  <si>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</si>
  <si>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</si>
  <si>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</si>
  <si>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</si>
  <si>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</si>
  <si>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</si>
  <si>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</si>
  <si>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</si>
  <si>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</si>
  <si>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</si>
  <si>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</si>
  <si>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</si>
  <si>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</si>
  <si>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</si>
  <si>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</si>
  <si>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</si>
  <si>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</si>
  <si>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</si>
  <si>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</si>
  <si>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</si>
  <si>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</si>
  <si>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</si>
  <si>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</si>
  <si>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</si>
  <si>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</si>
  <si>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</si>
  <si>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</si>
  <si>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</si>
  <si>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</si>
  <si>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</si>
  <si>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</si>
  <si>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</si>
  <si>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</si>
  <si>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</si>
  <si>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</si>
  <si>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</si>
  <si>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</si>
  <si>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</si>
  <si>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</si>
  <si>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</si>
  <si>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</si>
  <si>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</si>
  <si>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</si>
  <si>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</si>
  <si>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</si>
  <si>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</si>
  <si>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</si>
  <si>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</si>
  <si>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</si>
  <si>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</si>
  <si>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</si>
  <si>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</si>
  <si>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</si>
  <si>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</si>
  <si>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</si>
  <si>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</si>
  <si>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</si>
  <si>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</si>
  <si>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</si>
  <si>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</si>
  <si>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</si>
  <si>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</si>
  <si>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</si>
  <si>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</si>
  <si>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</si>
  <si>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</si>
  <si>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</si>
  <si>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</si>
  <si>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</si>
  <si>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</si>
  <si>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</si>
  <si>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</si>
  <si>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</si>
  <si>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</si>
  <si>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</si>
  <si>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</si>
  <si>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</si>
  <si>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</si>
  <si>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</si>
  <si>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</si>
  <si>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</si>
  <si>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</si>
  <si>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</si>
  <si>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</si>
  <si>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</si>
  <si>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</si>
  <si>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</si>
  <si>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</si>
  <si>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</si>
  <si>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</si>
  <si>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</si>
  <si>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</si>
  <si>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</si>
  <si>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</si>
  <si>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</si>
  <si>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</si>
  <si>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</si>
  <si>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</si>
  <si>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</si>
  <si>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</si>
  <si>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</si>
  <si>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</si>
  <si>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</si>
  <si>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</si>
  <si>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</si>
  <si>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</si>
  <si>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</si>
  <si>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</si>
  <si>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</si>
  <si>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</si>
  <si>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</si>
  <si>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</si>
  <si>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</si>
  <si>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</si>
  <si>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</si>
  <si>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</si>
  <si>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</si>
  <si>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</si>
  <si>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</si>
  <si>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</si>
  <si>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</si>
  <si>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</si>
  <si>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</si>
  <si>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</si>
  <si>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</si>
  <si>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</si>
  <si>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</si>
  <si>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</si>
  <si>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</si>
  <si>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</si>
  <si>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</si>
  <si>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</si>
  <si>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</si>
  <si>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</si>
  <si>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</si>
  <si>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</si>
  <si>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</si>
  <si>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</si>
  <si>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</si>
  <si>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</si>
  <si>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</si>
  <si>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</si>
  <si>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</si>
  <si>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</si>
  <si>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</si>
  <si>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</si>
  <si>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</si>
  <si>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</si>
  <si>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</si>
  <si>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</si>
  <si>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</si>
  <si>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</si>
  <si>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</si>
  <si>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</si>
  <si>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</si>
  <si>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</si>
  <si>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</si>
  <si>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</si>
  <si>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</si>
  <si>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</si>
  <si>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</si>
  <si>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</si>
  <si>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</si>
  <si>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</si>
  <si>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</si>
  <si>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</si>
  <si>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</si>
  <si>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</si>
  <si>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</si>
  <si>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</si>
  <si>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</si>
  <si>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</si>
  <si>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</si>
  <si>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</si>
  <si>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</si>
  <si>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</si>
  <si>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</si>
  <si>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</si>
  <si>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</si>
  <si>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</si>
  <si>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</si>
  <si>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</si>
  <si>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</si>
  <si>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</si>
  <si>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</si>
  <si>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</si>
  <si>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</si>
  <si>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</si>
  <si>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</si>
  <si>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</si>
  <si>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</si>
  <si>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</si>
  <si>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</si>
  <si>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</si>
  <si>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</si>
  <si>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</si>
  <si>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</si>
  <si>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</si>
  <si>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</si>
  <si>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</si>
  <si>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</si>
  <si>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</si>
  <si>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</si>
  <si>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</si>
  <si>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</si>
  <si>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</si>
  <si>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</si>
  <si>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</si>
  <si>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</si>
  <si>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</si>
  <si>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</si>
  <si>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</si>
  <si>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</si>
  <si>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</si>
  <si>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</si>
  <si>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</si>
  <si>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</si>
  <si>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</si>
  <si>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</si>
  <si>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</si>
  <si>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</si>
  <si>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</si>
  <si>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</si>
  <si>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</si>
  <si>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</si>
  <si>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</si>
  <si>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</si>
  <si>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</si>
  <si>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</si>
  <si>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</si>
  <si>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</si>
  <si>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</si>
  <si>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</si>
  <si>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</si>
  <si>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</si>
  <si>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</si>
  <si>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</si>
  <si>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</si>
  <si>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</si>
  <si>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</si>
  <si>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</si>
  <si>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</si>
  <si>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</si>
  <si>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</si>
  <si>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</si>
  <si>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</si>
  <si>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</si>
  <si>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</si>
  <si>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</si>
  <si>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</si>
  <si>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</si>
  <si>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</si>
  <si>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</si>
  <si>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</si>
  <si>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</si>
  <si>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</si>
  <si>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</si>
  <si>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</si>
  <si>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</si>
  <si>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</si>
  <si>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</si>
  <si>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</si>
  <si>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</si>
  <si>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</si>
  <si>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</si>
  <si>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</si>
  <si>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</si>
  <si>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</si>
  <si>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</si>
  <si>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</si>
  <si>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</si>
  <si>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</si>
  <si>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</si>
  <si>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</si>
  <si>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</si>
  <si>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</si>
  <si>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</si>
  <si>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</si>
  <si>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</si>
  <si>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</si>
  <si>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</si>
  <si>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</si>
  <si>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</si>
  <si>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</si>
  <si>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</si>
  <si>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</si>
  <si>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</si>
  <si>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</si>
  <si>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</si>
  <si>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</si>
  <si>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</si>
  <si>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</si>
  <si>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</si>
  <si>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</si>
  <si>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</si>
  <si>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</si>
  <si>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</si>
  <si>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</si>
  <si>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</si>
  <si>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</si>
  <si>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</si>
  <si>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</si>
  <si>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</si>
  <si>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</si>
  <si>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</si>
  <si>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</si>
  <si>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</si>
  <si>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</si>
  <si>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</si>
  <si>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</si>
  <si>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</si>
  <si>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</si>
  <si>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</si>
  <si>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</si>
  <si>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</si>
  <si>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</si>
  <si>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</si>
  <si>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</si>
  <si>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</si>
  <si>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</si>
  <si>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</si>
  <si>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</si>
  <si>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</si>
  <si>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</si>
  <si>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</si>
  <si>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</si>
  <si>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</si>
  <si>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</si>
  <si>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</si>
  <si>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</si>
  <si>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</si>
  <si>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</si>
  <si>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</si>
  <si>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</si>
  <si>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</si>
  <si>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</si>
  <si>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</si>
  <si>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</si>
  <si>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</si>
  <si>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</si>
  <si>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</si>
  <si>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</si>
  <si>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</si>
  <si>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</si>
  <si>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</si>
  <si>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</si>
  <si>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</si>
  <si>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</si>
  <si>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</si>
  <si>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</si>
  <si>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</si>
  <si>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</si>
  <si>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</si>
  <si>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</si>
  <si>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</si>
  <si>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</si>
  <si>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</si>
  <si>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</si>
  <si>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</si>
  <si>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</si>
  <si>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</si>
  <si>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</si>
  <si>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</si>
  <si>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</si>
  <si>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</si>
  <si>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</si>
  <si>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</si>
  <si>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</si>
  <si>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</si>
  <si>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</si>
  <si>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</si>
  <si>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</si>
  <si>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</si>
  <si>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</si>
  <si>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</si>
  <si>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</si>
  <si>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</si>
  <si>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</si>
  <si>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</si>
  <si>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</si>
  <si>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</si>
  <si>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</si>
  <si>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</si>
  <si>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</si>
  <si>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</si>
  <si>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</si>
  <si>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</si>
  <si>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</si>
  <si>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</si>
  <si>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</si>
  <si>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</si>
  <si>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</si>
  <si>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</si>
  <si>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</si>
  <si>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</si>
  <si>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</si>
  <si>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</si>
  <si>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</si>
  <si>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</si>
  <si>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</si>
  <si>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</si>
  <si>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</si>
  <si>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</si>
  <si>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</si>
  <si>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</si>
  <si>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</si>
  <si>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</si>
  <si>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</si>
  <si>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</si>
  <si>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</si>
  <si>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</si>
  <si>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</si>
  <si>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</si>
  <si>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</si>
  <si>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</si>
  <si>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</si>
  <si>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</si>
  <si>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</si>
  <si>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</si>
  <si>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</si>
  <si>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</si>
  <si>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</si>
  <si>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</si>
  <si>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</si>
  <si>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</si>
  <si>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</si>
  <si>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</si>
  <si>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</si>
  <si>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</si>
  <si>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</si>
  <si>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</si>
  <si>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</si>
  <si>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</si>
  <si>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</si>
  <si>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</si>
  <si>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</si>
  <si>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</si>
  <si>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</si>
  <si>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</si>
  <si>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</si>
  <si>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</si>
  <si>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</si>
  <si>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</si>
  <si>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</si>
  <si>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</si>
  <si>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</si>
  <si>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</si>
  <si>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</si>
  <si>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</si>
  <si>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</si>
  <si>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</si>
  <si>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</si>
  <si>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</si>
  <si>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</si>
  <si>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</si>
  <si>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</si>
  <si>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</si>
  <si>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</si>
  <si>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</si>
  <si>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</si>
  <si>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</si>
  <si>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</si>
  <si>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</si>
  <si>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</si>
  <si>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</si>
  <si>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</si>
  <si>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</si>
  <si>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</si>
  <si>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</si>
  <si>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</si>
  <si>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</si>
  <si>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</si>
  <si>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</si>
  <si>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</si>
  <si>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</si>
  <si>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</si>
  <si>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</si>
  <si>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</si>
  <si>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</si>
  <si>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</si>
  <si>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</si>
  <si>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</si>
  <si>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</si>
  <si>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</si>
  <si>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</si>
  <si>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</si>
  <si>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</si>
  <si>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</si>
  <si>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</si>
  <si>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</si>
  <si>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</si>
  <si>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</si>
  <si>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</si>
  <si>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</si>
  <si>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</si>
  <si>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</si>
  <si>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</si>
  <si>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</si>
  <si>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</si>
  <si>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</si>
  <si>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</si>
  <si>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</si>
  <si>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</si>
  <si>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</si>
  <si>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</si>
  <si>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</si>
  <si>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</si>
  <si>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</si>
  <si>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</si>
  <si>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</si>
  <si>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</si>
  <si>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</si>
  <si>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</si>
  <si>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</si>
  <si>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</si>
  <si>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</si>
  <si>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</si>
  <si>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</si>
  <si>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</si>
  <si>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</si>
  <si>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</si>
  <si>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</si>
  <si>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</si>
  <si>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</si>
  <si>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</si>
  <si>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</si>
  <si>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</si>
  <si>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</si>
  <si>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</si>
  <si>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</si>
  <si>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</si>
  <si>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</si>
  <si>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</si>
  <si>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</si>
  <si>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</si>
  <si>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</si>
  <si>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</si>
  <si>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</si>
  <si>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</si>
  <si>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</si>
  <si>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</si>
  <si>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</si>
  <si>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</si>
  <si>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</si>
  <si>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</si>
  <si>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</si>
  <si>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</si>
  <si>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</si>
  <si>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</si>
  <si>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</si>
  <si>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</si>
  <si>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</si>
  <si>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</si>
  <si>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</si>
  <si>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</si>
  <si>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</si>
  <si>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</si>
  <si>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</si>
  <si>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</si>
  <si>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</si>
  <si>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</si>
  <si>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</si>
  <si>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</si>
  <si>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</si>
  <si>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</si>
  <si>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</si>
  <si>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</si>
  <si>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</si>
  <si>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</si>
  <si>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</si>
  <si>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</si>
  <si>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</si>
  <si>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</si>
  <si>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</si>
  <si>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</si>
  <si>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</si>
  <si>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</si>
  <si>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</si>
  <si>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</si>
  <si>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</si>
  <si>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</si>
  <si>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</si>
  <si>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</si>
  <si>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</si>
  <si>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</si>
  <si>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</si>
  <si>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</si>
  <si>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</si>
  <si>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</si>
  <si>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</si>
  <si>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</si>
  <si>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</si>
  <si>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</si>
  <si>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</si>
  <si>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</si>
  <si>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</si>
  <si>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</si>
  <si>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</si>
  <si>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</si>
  <si>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</si>
  <si>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</si>
  <si>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</si>
  <si>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</si>
  <si>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</si>
  <si>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</si>
  <si>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</si>
  <si>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</si>
  <si>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</si>
  <si>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</si>
  <si>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</si>
  <si>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</si>
  <si>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</si>
  <si>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</si>
  <si>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</si>
  <si>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</si>
  <si>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</si>
  <si>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</si>
  <si>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</si>
  <si>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</si>
  <si>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</si>
  <si>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</si>
  <si>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</si>
  <si>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</si>
  <si>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</si>
  <si>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</si>
  <si>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</si>
  <si>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</si>
  <si>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</si>
  <si>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</si>
  <si>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</si>
  <si>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</si>
  <si>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</si>
  <si>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</si>
  <si>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</si>
  <si>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</si>
  <si>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</si>
  <si>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</si>
  <si>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</si>
  <si>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</si>
  <si>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</si>
  <si>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</si>
  <si>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</si>
  <si>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</si>
  <si>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</si>
  <si>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</si>
  <si>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</si>
  <si>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</si>
  <si>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</si>
  <si>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</si>
  <si>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</si>
  <si>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</si>
  <si>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</si>
  <si>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</si>
  <si>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</si>
  <si>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</si>
  <si>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</si>
  <si>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</si>
  <si>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</si>
  <si>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</si>
  <si>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</si>
  <si>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</si>
  <si>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</si>
  <si>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</si>
  <si>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</si>
  <si>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</si>
  <si>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</si>
  <si>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</si>
  <si>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</si>
  <si>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</si>
  <si>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</si>
  <si>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</si>
  <si>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</si>
  <si>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</si>
  <si>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</si>
  <si>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</si>
  <si>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</si>
  <si>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</si>
  <si>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</si>
  <si>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</si>
  <si>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</si>
  <si>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</si>
  <si>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</si>
  <si>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</si>
  <si>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</si>
  <si>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</si>
  <si>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</si>
  <si>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</si>
  <si>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</si>
  <si>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</si>
  <si>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</si>
  <si>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</si>
  <si>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</si>
  <si>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</si>
  <si>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</si>
  <si>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</si>
  <si>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</si>
  <si>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</si>
  <si>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</si>
  <si>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</si>
  <si>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</si>
  <si>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</si>
  <si>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</si>
  <si>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</si>
  <si>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</si>
  <si>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</si>
  <si>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</si>
  <si>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</si>
  <si>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</si>
  <si>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</si>
  <si>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</si>
  <si>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</si>
  <si>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</si>
  <si>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</si>
  <si>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</si>
  <si>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</si>
  <si>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</si>
  <si>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</si>
  <si>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</si>
  <si>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</si>
  <si>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</si>
  <si>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</si>
  <si>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</si>
  <si>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</si>
  <si>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</si>
  <si>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</si>
  <si>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</si>
  <si>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</si>
  <si>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</si>
  <si>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</si>
  <si>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</si>
  <si>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</si>
  <si>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</si>
  <si>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</si>
  <si>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</si>
  <si>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</si>
  <si>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</si>
  <si>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</si>
  <si>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</si>
  <si>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</si>
  <si>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</si>
  <si>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</si>
  <si>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</si>
  <si>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</si>
  <si>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</si>
  <si>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</si>
  <si>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</si>
  <si>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</si>
  <si>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</si>
  <si>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</si>
  <si>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</si>
  <si>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</si>
  <si>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</si>
  <si>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</si>
  <si>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</si>
  <si>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</si>
  <si>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</si>
  <si>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</si>
  <si>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</si>
  <si>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</si>
  <si>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</si>
  <si>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</si>
  <si>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</si>
  <si>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</si>
  <si>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</si>
  <si>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</si>
  <si>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</si>
  <si>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</si>
  <si>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</si>
  <si>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</si>
  <si>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</si>
  <si>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</si>
  <si>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</si>
  <si>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</si>
  <si>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</si>
  <si>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</si>
  <si>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</si>
  <si>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</si>
  <si>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</si>
  <si>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</si>
  <si>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</si>
  <si>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</si>
  <si>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</si>
  <si>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</si>
  <si>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</si>
  <si>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</si>
  <si>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</si>
  <si>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</si>
  <si>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</si>
  <si>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</si>
  <si>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</si>
  <si>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</si>
  <si>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</si>
  <si>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</si>
  <si>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</si>
  <si>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</si>
  <si>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</si>
  <si>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</si>
  <si>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</si>
  <si>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</si>
  <si>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</si>
  <si>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</si>
  <si>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</si>
  <si>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</si>
  <si>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</si>
  <si>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</si>
  <si>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</si>
  <si>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</si>
  <si>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</si>
  <si>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</si>
  <si>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</si>
  <si>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</si>
  <si>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</si>
  <si>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</si>
  <si>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</si>
  <si>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</si>
  <si>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</si>
  <si>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</si>
  <si>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</si>
  <si>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</si>
  <si>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</si>
  <si>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</si>
  <si>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</si>
  <si>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</si>
  <si>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</si>
  <si>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</si>
  <si>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</si>
  <si>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</si>
  <si>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</si>
  <si>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</si>
  <si>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</si>
  <si>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</si>
  <si>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</si>
  <si>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</si>
  <si>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</si>
  <si>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</si>
  <si>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</si>
  <si>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</si>
  <si>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</si>
  <si>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</si>
  <si>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</si>
  <si>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</si>
  <si>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</si>
  <si>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</si>
  <si>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</si>
  <si>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</si>
  <si>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</si>
  <si>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</si>
  <si>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</si>
  <si>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</si>
  <si>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</si>
  <si>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</si>
  <si>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</si>
  <si>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</si>
  <si>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</si>
  <si>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</si>
  <si>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</si>
  <si>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</si>
  <si>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</si>
  <si>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</si>
  <si>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</si>
  <si>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</si>
  <si>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</si>
  <si>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</si>
  <si>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</si>
  <si>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</si>
  <si>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</si>
  <si>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</si>
  <si>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</si>
  <si>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</si>
  <si>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</si>
  <si>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</si>
  <si>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</si>
  <si>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</si>
  <si>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</si>
  <si>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</si>
  <si>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</si>
  <si>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</si>
  <si>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</si>
  <si>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</si>
  <si>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</si>
  <si>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</si>
  <si>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</si>
  <si>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</si>
  <si>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</si>
  <si>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</si>
  <si>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</si>
  <si>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</si>
  <si>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</si>
  <si>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</si>
  <si>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</si>
  <si>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</si>
  <si>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</si>
  <si>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</si>
  <si>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</si>
  <si>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</si>
  <si>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</si>
  <si>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</si>
  <si>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</si>
  <si>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</si>
  <si>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</si>
  <si>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</si>
  <si>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</si>
  <si>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</si>
  <si>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</si>
  <si>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</si>
  <si>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</si>
  <si>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</si>
  <si>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</si>
  <si>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</si>
  <si>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</si>
  <si>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</si>
  <si>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</si>
  <si>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</si>
  <si>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</si>
  <si>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</si>
  <si>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</si>
  <si>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</si>
  <si>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</si>
  <si>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</si>
  <si>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</si>
  <si>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</si>
  <si>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</si>
  <si>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</si>
  <si>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</si>
  <si>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</si>
  <si>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</si>
  <si>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</si>
  <si>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</si>
  <si>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</si>
  <si>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</si>
  <si>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</si>
  <si>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</si>
  <si>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</si>
  <si>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</si>
  <si>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</si>
  <si>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</si>
  <si>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</si>
  <si>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</si>
  <si>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</si>
  <si>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</si>
  <si>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</si>
  <si>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</si>
  <si>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</si>
  <si>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</si>
  <si>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</si>
  <si>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</si>
  <si>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</si>
  <si>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</si>
  <si>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</si>
  <si>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</si>
  <si>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</si>
  <si>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</si>
  <si>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</si>
  <si>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</si>
  <si>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</si>
  <si>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</si>
  <si>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</si>
  <si>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</si>
  <si>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</si>
  <si>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</si>
  <si>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</si>
  <si>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</si>
  <si>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</si>
  <si>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</si>
  <si>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</si>
  <si>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</si>
  <si>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</si>
  <si>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</si>
  <si>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</si>
  <si>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</si>
  <si>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</si>
  <si>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</si>
  <si>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</si>
  <si>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</si>
  <si>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</si>
  <si>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</si>
  <si>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</si>
  <si>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</si>
  <si>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</si>
  <si>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</si>
  <si>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</si>
  <si>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</si>
  <si>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</si>
  <si>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</si>
  <si>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</si>
  <si>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</si>
  <si>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</si>
  <si>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</si>
  <si>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</si>
  <si>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</si>
  <si>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</si>
  <si>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</si>
  <si>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</si>
  <si>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</si>
  <si>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</si>
  <si>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</si>
  <si>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</si>
  <si>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</si>
  <si>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</si>
  <si>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</si>
  <si>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</si>
  <si>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</si>
  <si>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</si>
  <si>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</si>
  <si>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</si>
  <si>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</si>
  <si>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</si>
  <si>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</si>
  <si>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</si>
  <si>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</si>
  <si>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</si>
  <si>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</si>
  <si>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</si>
  <si>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</si>
  <si>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</si>
  <si>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</si>
  <si>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</si>
  <si>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</si>
  <si>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</si>
  <si>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</si>
  <si>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</si>
  <si>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</si>
  <si>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</si>
  <si>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</si>
  <si>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</si>
  <si>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</si>
  <si>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</si>
  <si>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</si>
  <si>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</si>
  <si>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</si>
  <si>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</si>
  <si>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</si>
  <si>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</si>
  <si>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</si>
  <si>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</si>
  <si>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</si>
  <si>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</si>
  <si>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</si>
  <si>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</si>
  <si>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</si>
  <si>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</si>
  <si>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</si>
  <si>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</si>
  <si>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</si>
  <si>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</si>
  <si>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</si>
  <si>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</si>
  <si>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</si>
  <si>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</si>
  <si>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</si>
  <si>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</si>
  <si>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</si>
  <si>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</si>
  <si>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</si>
  <si>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</si>
  <si>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</si>
  <si>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</si>
  <si>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</si>
  <si>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</si>
  <si>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</si>
  <si>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</si>
  <si>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</si>
  <si>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</si>
  <si>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</si>
  <si>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</si>
  <si>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</si>
  <si>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</si>
  <si>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</si>
  <si>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</si>
  <si>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</si>
  <si>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</si>
  <si>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</si>
  <si>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</si>
  <si>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</si>
  <si>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</si>
  <si>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</si>
  <si>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</si>
  <si>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</si>
  <si>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</si>
  <si>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</si>
  <si>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</si>
  <si>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</si>
  <si>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</si>
  <si>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</si>
  <si>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</si>
  <si>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</si>
  <si>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</si>
  <si>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</si>
  <si>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</si>
  <si>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</si>
  <si>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</si>
  <si>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</si>
  <si>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</si>
  <si>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</si>
  <si>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</si>
  <si>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</si>
  <si>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</si>
  <si>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</si>
  <si>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</si>
  <si>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</si>
  <si>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</si>
  <si>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</si>
  <si>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</si>
  <si>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</si>
  <si>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</si>
  <si>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</si>
  <si>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</si>
  <si>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</si>
  <si>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</si>
  <si>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</si>
  <si>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</si>
  <si>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</si>
  <si>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</si>
  <si>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</si>
  <si>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</si>
  <si>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</si>
  <si>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</si>
  <si>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</si>
  <si>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</si>
  <si>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</si>
  <si>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</si>
  <si>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</si>
  <si>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</si>
  <si>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</si>
  <si>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</si>
  <si>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</si>
  <si>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</si>
  <si>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</si>
  <si>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</si>
  <si>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</si>
  <si>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</si>
  <si>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</si>
  <si>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</si>
  <si>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</si>
  <si>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</si>
  <si>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</si>
  <si>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</si>
  <si>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</si>
  <si>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</si>
  <si>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</si>
  <si>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</si>
  <si>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</si>
  <si>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</si>
  <si>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</si>
  <si>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</si>
  <si>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</si>
  <si>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</si>
  <si>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</si>
  <si>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</si>
  <si>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</si>
  <si>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</si>
  <si>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</si>
  <si>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</si>
  <si>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</si>
  <si>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</si>
  <si>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</si>
  <si>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</si>
  <si>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</si>
  <si>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</si>
  <si>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</si>
  <si>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</si>
  <si>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</si>
  <si>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</si>
  <si>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</si>
  <si>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</si>
  <si>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</si>
  <si>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</si>
  <si>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</si>
  <si>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</si>
  <si>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</si>
  <si>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</si>
  <si>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</si>
  <si>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</si>
  <si>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</si>
  <si>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</si>
  <si>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</si>
  <si>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</si>
  <si>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</si>
  <si>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</si>
  <si>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</si>
  <si>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</si>
  <si>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</si>
  <si>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</si>
  <si>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</si>
  <si>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</si>
  <si>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</si>
  <si>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</si>
  <si>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</si>
  <si>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</si>
  <si>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</si>
  <si>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</si>
  <si>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</si>
  <si>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</si>
  <si>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</si>
  <si>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</si>
  <si>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</si>
  <si>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</si>
  <si>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</si>
  <si>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</si>
  <si>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</si>
  <si>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</si>
  <si>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</si>
  <si>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</si>
  <si>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</si>
  <si>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</si>
  <si>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</si>
  <si>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</si>
  <si>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</si>
  <si>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</si>
  <si>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</si>
  <si>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</si>
  <si>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</si>
  <si>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</si>
  <si>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</si>
  <si>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</si>
  <si>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</si>
  <si>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</si>
  <si>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</si>
  <si>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</si>
  <si>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</si>
  <si>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</si>
  <si>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</si>
  <si>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</si>
  <si>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</si>
  <si>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</si>
  <si>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</si>
  <si>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</si>
  <si>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</si>
  <si>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</si>
  <si>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</si>
  <si>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</si>
  <si>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</si>
  <si>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</si>
  <si>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</si>
  <si>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</si>
  <si>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</si>
  <si>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</si>
  <si>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</si>
  <si>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</si>
  <si>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</si>
  <si>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</si>
  <si>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</si>
  <si>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</si>
  <si>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</si>
  <si>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</si>
  <si>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</si>
  <si>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</si>
  <si>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</si>
  <si>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</si>
  <si>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</si>
  <si>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</si>
  <si>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</si>
  <si>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</si>
  <si>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</si>
  <si>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</si>
  <si>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</si>
  <si>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</si>
  <si>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</si>
  <si>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</si>
  <si>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</si>
  <si>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</si>
  <si>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</si>
  <si>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</si>
  <si>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</si>
  <si>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</si>
  <si>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</si>
  <si>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</si>
  <si>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</si>
  <si>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</si>
  <si>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</si>
  <si>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</si>
  <si>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</si>
  <si>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</si>
  <si>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</si>
  <si>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</si>
  <si>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</si>
  <si>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</si>
  <si>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</si>
  <si>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</si>
  <si>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</si>
  <si>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</si>
  <si>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</si>
  <si>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</si>
  <si>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</si>
  <si>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</si>
  <si>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</si>
  <si>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</si>
  <si>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</si>
  <si>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</si>
  <si>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</si>
  <si>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</si>
  <si>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</si>
  <si>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</si>
  <si>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</si>
  <si>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</si>
  <si>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</si>
  <si>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</si>
  <si>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</si>
  <si>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</si>
  <si>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</si>
  <si>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</si>
  <si>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</si>
  <si>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</si>
  <si>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</si>
  <si>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</si>
  <si>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</si>
  <si>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</si>
  <si>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</si>
  <si>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</si>
  <si>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</si>
  <si>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</si>
  <si>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</si>
  <si>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</si>
  <si>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</si>
  <si>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</si>
  <si>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</si>
  <si>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</si>
  <si>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</si>
  <si>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</si>
  <si>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</si>
  <si>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</si>
  <si>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</si>
  <si>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</si>
  <si>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</si>
  <si>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</si>
  <si>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</si>
  <si>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</si>
  <si>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</si>
  <si>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</si>
  <si>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</si>
  <si>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</si>
  <si>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</si>
  <si>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</si>
  <si>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</si>
  <si>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</si>
  <si>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</si>
  <si>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</si>
  <si>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</si>
  <si>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</si>
  <si>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</si>
  <si>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</si>
  <si>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</si>
  <si>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</si>
  <si>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</si>
  <si>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</si>
  <si>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</si>
  <si>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</si>
  <si>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</si>
  <si>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</si>
  <si>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</si>
  <si>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</si>
  <si>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</si>
  <si>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</si>
  <si>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</si>
  <si>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</si>
  <si>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</si>
  <si>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</si>
  <si>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</si>
  <si>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</si>
  <si>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</si>
  <si>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</si>
  <si>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</si>
  <si>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</si>
  <si>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</si>
  <si>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</si>
  <si>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</si>
  <si>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</si>
  <si>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</si>
  <si>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</si>
  <si>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</si>
  <si>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</si>
  <si>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</si>
  <si>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</si>
  <si>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</si>
  <si>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</si>
  <si>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</si>
  <si>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</si>
  <si>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</si>
  <si>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</si>
  <si>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</si>
  <si>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</si>
  <si>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</si>
  <si>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</si>
  <si>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</si>
  <si>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</si>
  <si>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</si>
  <si>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</si>
  <si>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</si>
  <si>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</si>
  <si>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</si>
  <si>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</si>
  <si>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</si>
  <si>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</si>
  <si>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</si>
  <si>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</si>
  <si>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</si>
  <si>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</si>
  <si>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</si>
  <si>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</si>
  <si>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</si>
  <si>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</si>
  <si>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</si>
  <si>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</si>
  <si>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</si>
  <si>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</si>
  <si>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</si>
  <si>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</si>
  <si>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</si>
  <si>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</si>
  <si>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</si>
  <si>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</si>
  <si>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</si>
  <si>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</si>
  <si>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</si>
  <si>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</si>
  <si>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</si>
  <si>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</si>
  <si>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</si>
  <si>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</si>
  <si>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</si>
  <si>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</si>
  <si>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</si>
  <si>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</si>
  <si>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</si>
  <si>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</si>
  <si>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</si>
  <si>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</si>
  <si>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</si>
  <si>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</si>
  <si>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</si>
  <si>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</si>
  <si>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</si>
  <si>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</si>
  <si>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</si>
  <si>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</si>
  <si>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</si>
  <si>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</si>
  <si>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</si>
  <si>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</si>
  <si>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</si>
  <si>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</si>
  <si>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</si>
  <si>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</si>
  <si>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</si>
  <si>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</si>
  <si>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</si>
  <si>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</si>
  <si>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</si>
  <si>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</si>
  <si>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</si>
  <si>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</si>
  <si>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</si>
  <si>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</si>
  <si>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</si>
  <si>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</si>
  <si>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</si>
  <si>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</si>
  <si>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</si>
  <si>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</si>
  <si>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</si>
  <si>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</si>
  <si>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</si>
  <si>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</si>
  <si>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</si>
  <si>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</si>
  <si>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</si>
  <si>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</si>
  <si>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</si>
  <si>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</si>
  <si>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</si>
  <si>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</si>
  <si>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</si>
  <si>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</si>
  <si>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</si>
  <si>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</si>
  <si>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</si>
  <si>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</si>
  <si>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</si>
  <si>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</si>
  <si>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</si>
  <si>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</si>
  <si>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</si>
  <si>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</si>
  <si>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</si>
  <si>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</si>
  <si>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</si>
  <si>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</si>
  <si>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</si>
  <si>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</si>
  <si>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</si>
  <si>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</si>
  <si>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</si>
  <si>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</si>
  <si>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</si>
  <si>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</si>
  <si>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</si>
  <si>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</si>
  <si>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</si>
  <si>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</si>
  <si>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</si>
  <si>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</si>
  <si>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</si>
  <si>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</si>
  <si>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</si>
  <si>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</si>
  <si>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</si>
  <si>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</si>
  <si>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</si>
  <si>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</si>
  <si>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</si>
  <si>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</si>
  <si>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</si>
  <si>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</si>
  <si>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</si>
  <si>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</si>
  <si>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</si>
  <si>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</si>
  <si>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</si>
  <si>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</si>
  <si>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</si>
  <si>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</si>
  <si>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</si>
  <si>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</si>
  <si>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</si>
  <si>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</si>
  <si>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</si>
  <si>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</si>
  <si>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</si>
  <si>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</si>
  <si>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</si>
  <si>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</si>
  <si>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</si>
  <si>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</si>
  <si>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</si>
  <si>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</si>
  <si>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</si>
  <si>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</si>
  <si>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</si>
  <si>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</si>
  <si>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</si>
  <si>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</si>
  <si>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</si>
  <si>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</si>
  <si>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</si>
  <si>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</si>
  <si>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</si>
  <si>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</si>
  <si>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</si>
  <si>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</si>
  <si>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</si>
  <si>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</si>
  <si>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</si>
  <si>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</si>
  <si>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</si>
  <si>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</si>
  <si>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</si>
  <si>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</si>
  <si>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</si>
  <si>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</si>
  <si>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</si>
  <si>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</si>
  <si>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</si>
  <si>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</si>
  <si>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</si>
  <si>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</si>
  <si>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</si>
  <si>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</si>
  <si>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</si>
  <si>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</si>
  <si>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</si>
  <si>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</si>
  <si>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</si>
  <si>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</si>
  <si>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</si>
  <si>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</si>
  <si>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</si>
  <si>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</si>
  <si>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</si>
  <si>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</si>
  <si>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</si>
  <si>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</si>
  <si>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</si>
  <si>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</si>
  <si>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</si>
  <si>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</si>
  <si>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</si>
  <si>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</si>
  <si>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</si>
  <si>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</si>
  <si>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</si>
  <si>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</si>
  <si>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</si>
  <si>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</si>
  <si>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</si>
  <si>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</si>
  <si>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</si>
  <si>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</si>
  <si>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</si>
  <si>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</si>
  <si>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</si>
  <si>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</si>
  <si>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</si>
  <si>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</si>
  <si>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</si>
  <si>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</si>
  <si>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</si>
  <si>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</si>
  <si>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</si>
  <si>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</si>
  <si>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</si>
  <si>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</si>
  <si>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</si>
  <si>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</si>
  <si>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</si>
  <si>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</si>
  <si>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</si>
  <si>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</si>
  <si>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</si>
  <si>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</si>
  <si>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</si>
  <si>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</si>
  <si>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</si>
  <si>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</si>
  <si>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</si>
  <si>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</si>
  <si>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</si>
  <si>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</si>
  <si>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</si>
  <si>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</si>
  <si>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</si>
  <si>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</si>
  <si>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</si>
  <si>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</si>
  <si>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</si>
  <si>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</si>
  <si>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</si>
  <si>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</si>
  <si>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</si>
  <si>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</si>
  <si>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</si>
  <si>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</si>
  <si>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</si>
  <si>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</si>
  <si>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</si>
  <si>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</si>
  <si>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</si>
  <si>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</si>
  <si>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</si>
  <si>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</si>
  <si>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</si>
  <si>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</si>
  <si>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</si>
  <si>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</si>
  <si>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</si>
  <si>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</si>
  <si>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</si>
  <si>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</si>
  <si>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</si>
  <si>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</si>
  <si>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</si>
  <si>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</si>
  <si>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</si>
  <si>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</si>
  <si>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</si>
  <si>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</si>
  <si>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</si>
  <si>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</si>
  <si>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</si>
  <si>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</si>
  <si>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</si>
  <si>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</si>
  <si>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</si>
  <si>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</si>
  <si>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</si>
  <si>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</si>
  <si>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</si>
  <si>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</si>
  <si>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</si>
  <si>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</si>
  <si>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</si>
  <si>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</si>
  <si>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</si>
  <si>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</si>
  <si>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</si>
  <si>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</si>
  <si>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</si>
  <si>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</si>
  <si>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</si>
  <si>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</si>
  <si>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</si>
  <si>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</si>
  <si>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</si>
  <si>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</si>
  <si>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</si>
  <si>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</si>
  <si>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</si>
  <si>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</si>
  <si>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</si>
  <si>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</si>
  <si>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</si>
  <si>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</si>
  <si>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</si>
  <si>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</si>
  <si>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</si>
  <si>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</si>
  <si>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</si>
  <si>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</si>
  <si>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</si>
  <si>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</si>
  <si>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</si>
  <si>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</si>
  <si>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</si>
  <si>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</si>
  <si>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</si>
  <si>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</si>
  <si>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</si>
  <si>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</si>
  <si>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</si>
  <si>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</si>
  <si>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</si>
  <si>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</si>
  <si>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</si>
  <si>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</si>
  <si>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</si>
  <si>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</si>
  <si>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</si>
  <si>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</si>
  <si>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</si>
  <si>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</si>
  <si>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</si>
  <si>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</si>
  <si>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</si>
  <si>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</si>
  <si>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</si>
  <si>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</si>
  <si>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</si>
  <si>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</si>
  <si>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</si>
  <si>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</si>
  <si>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</si>
  <si>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</si>
  <si>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</si>
  <si>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</si>
  <si>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</si>
  <si>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</si>
  <si>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</si>
  <si>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</si>
  <si>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</si>
  <si>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</si>
  <si>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</si>
  <si>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</si>
  <si>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</si>
  <si>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</si>
  <si>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</si>
  <si>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</si>
  <si>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</si>
  <si>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</si>
  <si>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</si>
  <si>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</si>
  <si>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</si>
  <si>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</si>
  <si>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</si>
  <si>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</si>
  <si>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</si>
  <si>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</si>
  <si>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</si>
  <si>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</si>
  <si>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</si>
  <si>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</si>
  <si>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</si>
  <si>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</si>
  <si>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</si>
  <si>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</si>
  <si>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</si>
  <si>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</si>
  <si>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</si>
  <si>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</si>
  <si>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</si>
  <si>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</si>
  <si>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</si>
  <si>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</si>
  <si>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</si>
  <si>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</si>
  <si>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</si>
  <si>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</si>
  <si>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</si>
  <si>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</si>
  <si>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</si>
  <si>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</si>
  <si>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</si>
  <si>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</si>
  <si>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</si>
  <si>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</si>
  <si>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</si>
  <si>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</si>
  <si>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</si>
  <si>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</si>
  <si>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</si>
  <si>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</si>
  <si>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</si>
  <si>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</si>
  <si>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</si>
  <si>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</si>
  <si>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</si>
  <si>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</si>
  <si>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</si>
  <si>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</si>
  <si>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</si>
  <si>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</si>
  <si>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</si>
  <si>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</si>
  <si>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</si>
  <si>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</si>
  <si>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</si>
  <si>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</si>
  <si>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</si>
  <si>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</si>
  <si>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</si>
  <si>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</si>
  <si>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</si>
  <si>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</si>
  <si>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</si>
  <si>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</si>
  <si>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</si>
  <si>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</si>
  <si>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</si>
  <si>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</si>
  <si>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</si>
  <si>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</si>
  <si>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</si>
  <si>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</si>
  <si>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</si>
  <si>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</si>
  <si>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</si>
  <si>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</si>
  <si>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</si>
  <si>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</si>
  <si>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</si>
  <si>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</si>
  <si>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</si>
  <si>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</si>
  <si>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</si>
  <si>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</si>
  <si>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</si>
  <si>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</si>
  <si>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</si>
  <si>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</si>
  <si>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</si>
  <si>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</si>
  <si>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</si>
  <si>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</si>
  <si>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</si>
  <si>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</si>
  <si>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</si>
  <si>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</si>
  <si>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</si>
  <si>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</si>
  <si>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</si>
  <si>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</si>
  <si>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</si>
  <si>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</si>
  <si>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</si>
  <si>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</si>
  <si>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</si>
  <si>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</si>
  <si>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</si>
  <si>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</si>
  <si>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</si>
  <si>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</si>
  <si>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</si>
  <si>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</si>
  <si>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</si>
  <si>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</si>
  <si>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</si>
  <si>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</si>
  <si>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</si>
  <si>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</si>
  <si>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</si>
  <si>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</si>
  <si>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</si>
  <si>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</si>
  <si>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</si>
  <si>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</si>
  <si>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</si>
  <si>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</si>
  <si>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</si>
  <si>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</si>
  <si>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</si>
  <si>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</si>
  <si>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</si>
  <si>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</si>
  <si>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</si>
  <si>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</si>
  <si>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</si>
  <si>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</si>
  <si>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</si>
  <si>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</si>
  <si>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</si>
  <si>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</si>
  <si>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</si>
  <si>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</si>
  <si>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</si>
  <si>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</si>
  <si>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</si>
  <si>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</si>
  <si>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</si>
  <si>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</si>
  <si>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</si>
  <si>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</si>
  <si>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</si>
  <si>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</si>
  <si>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</si>
  <si>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</si>
  <si>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</si>
  <si>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</si>
  <si>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</si>
  <si>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</si>
  <si>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</si>
  <si>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</si>
  <si>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</si>
  <si>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</si>
  <si>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</si>
  <si>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</si>
  <si>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</si>
  <si>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</si>
  <si>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</si>
  <si>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</si>
  <si>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</si>
  <si>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</si>
  <si>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</si>
  <si>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</si>
  <si>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</si>
  <si>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</si>
  <si>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</si>
  <si>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</si>
  <si>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</si>
  <si>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</si>
  <si>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</si>
  <si>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</si>
  <si>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</si>
  <si>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</si>
  <si>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</si>
  <si>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</si>
  <si>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</si>
  <si>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</si>
  <si>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</si>
  <si>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</si>
  <si>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</si>
  <si>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</si>
  <si>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</si>
  <si>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</si>
  <si>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</si>
  <si>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</si>
  <si>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</si>
  <si>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</si>
  <si>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</si>
  <si>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</si>
  <si>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</si>
  <si>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</si>
  <si>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</si>
  <si>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</si>
  <si>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</si>
  <si>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</si>
  <si>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</si>
  <si>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</si>
  <si>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</si>
  <si>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</si>
  <si>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</si>
  <si>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</si>
  <si>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</si>
  <si>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</si>
  <si>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</si>
  <si>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</si>
  <si>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</si>
  <si>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</si>
  <si>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</si>
  <si>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</si>
  <si>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</si>
  <si>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</si>
  <si>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</si>
  <si>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</si>
  <si>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</si>
  <si>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</si>
  <si>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</si>
  <si>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</si>
  <si>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</si>
  <si>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</si>
  <si>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</si>
  <si>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</si>
  <si>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</si>
  <si>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</si>
  <si>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</si>
  <si>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</si>
  <si>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</si>
  <si>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</si>
  <si>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</si>
  <si>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</si>
  <si>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</si>
  <si>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</si>
  <si>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</si>
  <si>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</si>
  <si>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</si>
  <si>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</si>
  <si>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</si>
  <si>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</si>
  <si>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</si>
  <si>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</si>
  <si>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</si>
  <si>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</si>
  <si>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</si>
  <si>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</si>
  <si>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</si>
  <si>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</si>
  <si>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</si>
  <si>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</si>
  <si>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</si>
  <si>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</si>
  <si>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</si>
  <si>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</si>
  <si>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</si>
  <si>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</si>
  <si>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</si>
  <si>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</si>
  <si>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</si>
  <si>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</si>
  <si>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</si>
  <si>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</si>
  <si>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</si>
  <si>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</si>
  <si>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</si>
  <si>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</si>
  <si>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</si>
  <si>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</si>
  <si>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</si>
  <si>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</si>
  <si>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</si>
  <si>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</si>
  <si>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</si>
  <si>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</si>
  <si>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</si>
  <si>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</si>
  <si>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</si>
  <si>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</si>
  <si>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</si>
  <si>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</si>
  <si>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</si>
  <si>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</si>
  <si>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</si>
  <si>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</si>
  <si>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</si>
  <si>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</si>
  <si>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</si>
  <si>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</si>
  <si>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</si>
  <si>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</si>
  <si>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</si>
  <si>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</si>
  <si>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</si>
  <si>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</si>
  <si>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</si>
  <si>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</si>
  <si>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</si>
  <si>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</si>
  <si>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</si>
  <si>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</si>
  <si>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</si>
  <si>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</si>
  <si>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</si>
  <si>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</si>
  <si>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</si>
  <si>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</si>
  <si>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</si>
  <si>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</si>
  <si>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</si>
  <si>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</si>
  <si>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</si>
  <si>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</si>
  <si>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</si>
  <si>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</si>
  <si>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</si>
  <si>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</si>
  <si>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</si>
  <si>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</si>
  <si>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</si>
  <si>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</si>
  <si>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</si>
  <si>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</si>
  <si>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</si>
  <si>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</si>
  <si>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</si>
  <si>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</si>
  <si>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</si>
  <si>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</si>
  <si>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</si>
  <si>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</si>
  <si>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</si>
  <si>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</si>
  <si>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</si>
  <si>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</si>
  <si>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</si>
  <si>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</si>
  <si>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</si>
  <si>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</si>
  <si>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</si>
  <si>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</si>
  <si>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</si>
  <si>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</si>
  <si>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</si>
  <si>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</si>
  <si>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</si>
  <si>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</si>
  <si>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</si>
  <si>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</si>
  <si>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</si>
  <si>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</si>
  <si>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</si>
  <si>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</si>
  <si>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</si>
  <si>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</si>
  <si>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</si>
  <si>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</si>
  <si>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</si>
  <si>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</si>
  <si>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</si>
  <si>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</si>
  <si>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</si>
  <si>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</si>
  <si>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</si>
  <si>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</si>
  <si>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</si>
  <si>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</si>
  <si>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</si>
  <si>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</si>
  <si>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</si>
  <si>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</si>
  <si>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</si>
  <si>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</si>
  <si>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</si>
  <si>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</si>
  <si>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</si>
  <si>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</si>
  <si>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</si>
  <si>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</si>
  <si>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</si>
  <si>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</si>
  <si>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</si>
  <si>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</si>
  <si>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</si>
  <si>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</si>
  <si>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</si>
  <si>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</si>
  <si>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</si>
  <si>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</si>
  <si>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</si>
  <si>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</si>
  <si>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</si>
  <si>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</si>
  <si>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</si>
  <si>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</si>
  <si>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</si>
  <si>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</si>
  <si>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</si>
  <si>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</si>
  <si>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</si>
  <si>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</si>
  <si>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</si>
  <si>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</si>
  <si>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</si>
  <si>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</si>
  <si>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</si>
  <si>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</si>
  <si>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</si>
  <si>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</si>
  <si>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</si>
  <si>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</si>
  <si>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</si>
  <si>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</si>
  <si>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</si>
  <si>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</si>
  <si>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</si>
  <si>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</si>
  <si>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</si>
  <si>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</si>
  <si>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</si>
  <si>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</si>
  <si>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</si>
  <si>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</si>
  <si>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</si>
  <si>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</si>
  <si>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</si>
  <si>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</si>
  <si>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</si>
  <si>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</si>
  <si>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</si>
  <si>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</si>
  <si>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</si>
  <si>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</si>
  <si>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</si>
  <si>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</si>
  <si>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</si>
  <si>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</si>
  <si>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</si>
  <si>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</si>
  <si>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</si>
  <si>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</si>
  <si>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</si>
  <si>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</si>
  <si>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</si>
  <si>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</si>
  <si>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</si>
  <si>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</si>
  <si>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</si>
  <si>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</si>
  <si>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</si>
  <si>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</si>
  <si>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</si>
  <si>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</si>
  <si>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</si>
  <si>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</si>
  <si>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</si>
  <si>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</si>
  <si>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</si>
  <si>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</si>
  <si>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</si>
  <si>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</si>
  <si>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</si>
  <si>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</si>
  <si>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</si>
  <si>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</si>
  <si>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</si>
  <si>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</si>
  <si>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</si>
  <si>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</si>
  <si>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</si>
  <si>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</si>
  <si>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</si>
  <si>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</si>
  <si>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</si>
  <si>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</si>
  <si>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</si>
  <si>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</si>
  <si>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</si>
  <si>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</si>
  <si>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</si>
  <si>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</si>
  <si>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</si>
  <si>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</si>
  <si>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</si>
  <si>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</si>
  <si>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</si>
  <si>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</si>
  <si>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</si>
  <si>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</si>
  <si>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</si>
  <si>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</si>
  <si>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</si>
  <si>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</si>
  <si>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</si>
  <si>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</si>
  <si>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</si>
  <si>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</si>
  <si>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</si>
  <si>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</si>
  <si>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</si>
  <si>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</si>
  <si>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</si>
  <si>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</si>
  <si>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</si>
  <si>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</si>
  <si>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</si>
  <si>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</si>
  <si>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</si>
  <si>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</si>
  <si>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</si>
  <si>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</si>
  <si>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</si>
  <si>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</si>
  <si>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</si>
  <si>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</si>
  <si>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</si>
  <si>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</si>
  <si>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</si>
  <si>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</si>
  <si>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</si>
  <si>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</si>
  <si>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</si>
  <si>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</si>
  <si>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</si>
  <si>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</si>
  <si>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</si>
  <si>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</si>
  <si>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</si>
  <si>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</si>
  <si>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</si>
  <si>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</si>
  <si>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</si>
  <si>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</si>
  <si>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</si>
  <si>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</si>
  <si>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</si>
  <si>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</si>
  <si>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</si>
  <si>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</si>
  <si>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</si>
  <si>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</si>
  <si>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</si>
  <si>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</si>
  <si>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</si>
  <si>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</si>
  <si>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</si>
  <si>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</si>
  <si>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</si>
  <si>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</si>
  <si>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</si>
  <si>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</si>
  <si>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</si>
  <si>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</si>
  <si>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</si>
  <si>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</si>
  <si>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</si>
  <si>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</si>
  <si>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</si>
  <si>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</si>
  <si>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</si>
  <si>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</si>
  <si>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</si>
  <si>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</si>
  <si>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</si>
  <si>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</si>
  <si>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</si>
  <si>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</si>
  <si>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</si>
  <si>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</si>
  <si>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</si>
  <si>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</si>
  <si>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</si>
  <si>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</si>
  <si>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</si>
  <si>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</si>
  <si>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</si>
  <si>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</si>
  <si>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</si>
  <si>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</si>
  <si>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</si>
  <si>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</si>
  <si>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</si>
  <si>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</si>
  <si>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</si>
  <si>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</si>
  <si>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</si>
  <si>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</si>
  <si>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</si>
  <si>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</si>
  <si>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</si>
  <si>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</si>
  <si>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</si>
  <si>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</si>
  <si>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</si>
  <si>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</si>
  <si>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</si>
  <si>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</si>
  <si>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</si>
  <si>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</si>
  <si>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</si>
  <si>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</si>
  <si>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</si>
  <si>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</si>
  <si>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</si>
  <si>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</si>
  <si>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</si>
  <si>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</si>
  <si>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</si>
  <si>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</si>
  <si>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</si>
  <si>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</si>
  <si>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</si>
  <si>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</si>
  <si>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</si>
  <si>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</si>
  <si>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</si>
  <si>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</si>
  <si>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</si>
  <si>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</si>
  <si>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</si>
  <si>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</si>
  <si>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</si>
  <si>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</si>
  <si>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</si>
  <si>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</si>
  <si>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</si>
  <si>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</si>
  <si>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</si>
  <si>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</si>
  <si>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</si>
  <si>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</si>
  <si>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</si>
  <si>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</si>
  <si>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</si>
  <si>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</si>
  <si>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</si>
  <si>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</si>
  <si>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</si>
  <si>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</si>
  <si>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</si>
  <si>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</si>
  <si>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</si>
  <si>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</si>
  <si>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</si>
  <si>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</si>
  <si>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</si>
  <si>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</si>
  <si>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</si>
  <si>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</si>
  <si>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</si>
  <si>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</si>
  <si>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</si>
  <si>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</si>
  <si>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</si>
  <si>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</si>
  <si>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</si>
  <si>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</si>
  <si>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</si>
  <si>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</si>
  <si>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</si>
  <si>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</si>
  <si>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</si>
  <si>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</si>
  <si>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</si>
  <si>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</si>
  <si>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</si>
  <si>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</si>
  <si>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</si>
  <si>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</si>
  <si>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</si>
  <si>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</si>
  <si>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</si>
  <si>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</si>
  <si>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</si>
  <si>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</si>
  <si>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</si>
  <si>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</si>
  <si>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</si>
  <si>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</si>
  <si>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</si>
  <si>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</si>
  <si>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</si>
  <si>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</si>
  <si>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</si>
  <si>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</si>
  <si>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</si>
  <si>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</si>
  <si>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</si>
  <si>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</si>
  <si>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</si>
  <si>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</si>
  <si>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</si>
  <si>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</si>
  <si>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</si>
  <si>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</si>
  <si>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</si>
  <si>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</si>
  <si>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</si>
  <si>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</si>
  <si>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</si>
  <si>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</si>
  <si>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</si>
  <si>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</si>
  <si>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</si>
  <si>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</si>
  <si>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</si>
  <si>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</si>
  <si>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</si>
  <si>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</si>
  <si>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</si>
  <si>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</si>
  <si>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</si>
  <si>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</si>
  <si>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</si>
  <si>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</si>
  <si>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</si>
  <si>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</si>
  <si>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</si>
  <si>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</si>
  <si>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</si>
  <si>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</si>
  <si>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</si>
  <si>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</si>
  <si>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</si>
  <si>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</si>
  <si>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</si>
  <si>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</si>
  <si>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</si>
  <si>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</si>
  <si>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</si>
  <si>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</si>
  <si>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</si>
  <si>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</si>
  <si>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</si>
  <si>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</si>
  <si>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</si>
  <si>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</si>
  <si>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</si>
  <si>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</si>
  <si>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</si>
  <si>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</si>
  <si>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</si>
  <si>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</si>
  <si>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</si>
  <si>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</si>
  <si>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</si>
  <si>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</si>
  <si>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</si>
  <si>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</si>
  <si>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</si>
  <si>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</si>
  <si>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</si>
  <si>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</si>
  <si>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</si>
  <si>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</si>
  <si>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</si>
  <si>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</si>
  <si>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</si>
  <si>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</si>
  <si>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</si>
  <si>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</si>
  <si>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</si>
  <si>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</si>
  <si>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</si>
  <si>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</si>
  <si>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</si>
  <si>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</si>
  <si>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</si>
  <si>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</si>
  <si>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</si>
  <si>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</si>
  <si>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</si>
  <si>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</si>
  <si>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</si>
  <si>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</si>
  <si>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</si>
  <si>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</si>
  <si>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</si>
  <si>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</si>
  <si>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</si>
  <si>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</si>
  <si>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</si>
  <si>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</si>
  <si>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</si>
  <si>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</si>
  <si>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</si>
  <si>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</si>
  <si>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</si>
  <si>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</si>
  <si>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</si>
  <si>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</si>
  <si>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</si>
  <si>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</si>
  <si>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</si>
  <si>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</si>
  <si>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</si>
  <si>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</si>
  <si>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</si>
  <si>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</si>
  <si>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</si>
  <si>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</si>
  <si>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</si>
  <si>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</si>
  <si>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</si>
  <si>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</si>
  <si>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</si>
  <si>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</si>
  <si>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</si>
  <si>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</si>
  <si>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</si>
  <si>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</si>
  <si>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</si>
  <si>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</si>
  <si>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</si>
  <si>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</si>
  <si>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</si>
  <si>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</si>
  <si>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</si>
  <si>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</si>
  <si>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</si>
  <si>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</si>
  <si>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</si>
  <si>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</si>
  <si>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</si>
  <si>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</si>
  <si>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</si>
  <si>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</si>
  <si>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</si>
  <si>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</si>
  <si>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</si>
  <si>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</si>
  <si>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</si>
  <si>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</si>
  <si>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</si>
  <si>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</si>
  <si>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</si>
  <si>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</si>
  <si>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</si>
  <si>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</si>
  <si>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</si>
  <si>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</si>
  <si>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</si>
  <si>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</si>
  <si>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</si>
  <si>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</si>
  <si>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</si>
  <si>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</si>
  <si>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</si>
  <si>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</si>
  <si>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</si>
  <si>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</si>
  <si>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</si>
  <si>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</si>
  <si>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</si>
  <si>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</si>
  <si>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</si>
  <si>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</si>
  <si>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</si>
  <si>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</si>
  <si>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</si>
  <si>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</si>
  <si>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</si>
  <si>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</si>
  <si>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</si>
  <si>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</si>
  <si>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</si>
  <si>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</si>
  <si>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</si>
  <si>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</si>
  <si>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</si>
  <si>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</si>
  <si>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</si>
  <si>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</si>
  <si>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</si>
  <si>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</si>
  <si>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</si>
  <si>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</si>
  <si>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</si>
  <si>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</si>
  <si>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</si>
  <si>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</si>
  <si>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</si>
  <si>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</si>
  <si>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</si>
  <si>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</si>
  <si>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</si>
  <si>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</si>
  <si>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</si>
  <si>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</si>
  <si>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</si>
  <si>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</si>
  <si>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</si>
  <si>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</si>
  <si>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</si>
  <si>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</si>
  <si>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</si>
  <si>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</si>
  <si>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</si>
  <si>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</si>
  <si>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</si>
  <si>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</si>
  <si>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</si>
  <si>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</si>
  <si>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</si>
  <si>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</si>
  <si>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</si>
  <si>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</si>
  <si>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</si>
  <si>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</si>
  <si>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</si>
  <si>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</si>
  <si>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</si>
  <si>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</si>
  <si>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</si>
  <si>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</si>
  <si>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</si>
  <si>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</si>
  <si>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</si>
  <si>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</si>
  <si>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</si>
  <si>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</si>
  <si>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</si>
  <si>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</si>
  <si>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</si>
  <si>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</si>
  <si>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</si>
  <si>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</si>
  <si>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</si>
  <si>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</si>
  <si>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</si>
  <si>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</si>
  <si>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</si>
  <si>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</si>
  <si>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</si>
  <si>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</si>
  <si>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</si>
  <si>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</si>
  <si>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</si>
  <si>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</si>
  <si>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</si>
  <si>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</si>
  <si>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</si>
  <si>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</si>
  <si>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</si>
  <si>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</si>
  <si>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</si>
  <si>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</si>
  <si>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</si>
  <si>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</si>
  <si>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</si>
  <si>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</si>
  <si>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</si>
  <si>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</si>
  <si>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</si>
  <si>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</si>
  <si>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</si>
  <si>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</si>
  <si>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</si>
  <si>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</si>
  <si>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</si>
  <si>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</si>
  <si>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</si>
  <si>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</si>
  <si>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</si>
  <si>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</si>
  <si>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</si>
  <si>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</si>
  <si>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</si>
  <si>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</si>
  <si>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</si>
  <si>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</si>
  <si>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</si>
  <si>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</si>
  <si>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</si>
  <si>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</si>
  <si>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</si>
  <si>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</si>
  <si>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</si>
  <si>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</si>
  <si>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</si>
  <si>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</si>
  <si>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</si>
  <si>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</si>
  <si>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</si>
  <si>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</si>
  <si>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</si>
  <si>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</si>
  <si>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</si>
  <si>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</si>
  <si>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</si>
  <si>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</si>
  <si>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</si>
  <si>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</si>
  <si>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</si>
  <si>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</si>
  <si>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</si>
  <si>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</si>
  <si>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</si>
  <si>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</si>
  <si>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</si>
  <si>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</si>
  <si>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</si>
  <si>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</si>
  <si>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</si>
  <si>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</si>
  <si>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</si>
  <si>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</si>
  <si>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</si>
  <si>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</si>
  <si>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</si>
  <si>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</si>
  <si>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</si>
  <si>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</si>
  <si>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</si>
  <si>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</si>
  <si>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</si>
  <si>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</si>
  <si>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</si>
  <si>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</si>
  <si>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</si>
  <si>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</si>
  <si>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</si>
  <si>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</si>
  <si>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</si>
  <si>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</si>
  <si>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</si>
  <si>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</si>
  <si>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</si>
  <si>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</si>
  <si>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</si>
  <si>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</si>
  <si>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</si>
  <si>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</si>
  <si>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</si>
  <si>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</si>
  <si>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</si>
  <si>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</si>
  <si>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</si>
  <si>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</si>
  <si>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</si>
  <si>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</si>
  <si>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</si>
  <si>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</si>
  <si>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</si>
  <si>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</si>
  <si>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</si>
  <si>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</si>
  <si>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</si>
  <si>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</si>
  <si>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</si>
  <si>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</si>
  <si>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</si>
  <si>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</si>
  <si>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</si>
  <si>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</si>
  <si>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</si>
  <si>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</si>
  <si>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</si>
  <si>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</si>
  <si>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</si>
  <si>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</si>
  <si>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</si>
  <si>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</si>
  <si>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</si>
  <si>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</si>
  <si>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</si>
  <si>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</si>
  <si>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</si>
  <si>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</si>
  <si>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</si>
  <si>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</si>
  <si>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</si>
  <si>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</si>
  <si>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</si>
  <si>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</si>
  <si>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</si>
  <si>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</si>
  <si>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</si>
  <si>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</si>
  <si>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</si>
  <si>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</si>
  <si>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</si>
  <si>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</si>
  <si>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</si>
  <si>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</si>
  <si>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</si>
  <si>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</si>
  <si>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</si>
  <si>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</si>
  <si>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</si>
  <si>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</si>
  <si>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</si>
  <si>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</si>
  <si>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</si>
  <si>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</si>
  <si>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</si>
  <si>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</si>
  <si>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</si>
  <si>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</si>
  <si>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</si>
  <si>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</si>
  <si>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</si>
  <si>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</si>
  <si>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</si>
  <si>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</si>
  <si>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</si>
  <si>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</si>
  <si>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</si>
  <si>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</si>
  <si>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</si>
  <si>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</si>
  <si>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</si>
  <si>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</si>
  <si>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</si>
  <si>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</si>
  <si>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</si>
  <si>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</si>
  <si>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</si>
  <si>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</si>
  <si>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</si>
  <si>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</si>
  <si>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</si>
  <si>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</si>
  <si>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</si>
  <si>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</si>
  <si>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</si>
  <si>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</si>
  <si>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</si>
  <si>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</si>
  <si>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</si>
  <si>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</si>
  <si>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</si>
  <si>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</si>
  <si>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</si>
  <si>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</si>
  <si>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</si>
  <si>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</si>
  <si>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</si>
  <si>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</si>
  <si>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</si>
  <si>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</si>
  <si>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</si>
  <si>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</si>
  <si>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</si>
  <si>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</si>
  <si>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</si>
  <si>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</si>
  <si>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</si>
  <si>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</si>
  <si>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</si>
  <si>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</si>
  <si>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</si>
  <si>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</si>
  <si>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</si>
  <si>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</si>
  <si>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</si>
  <si>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</si>
  <si>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</si>
  <si>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</si>
  <si>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</si>
  <si>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</si>
  <si>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</si>
  <si>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</si>
  <si>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</si>
  <si>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</si>
  <si>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</si>
  <si>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</si>
  <si>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</si>
  <si>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</si>
  <si>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</si>
  <si>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</si>
  <si>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</si>
  <si>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</si>
  <si>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</si>
  <si>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</si>
  <si>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</si>
  <si>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</si>
  <si>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</si>
  <si>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</si>
  <si>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</si>
  <si>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</si>
  <si>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</si>
  <si>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</si>
  <si>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</si>
  <si>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</si>
  <si>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</si>
  <si>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</si>
  <si>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</si>
  <si>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</si>
  <si>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</si>
  <si>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</si>
  <si>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</si>
  <si>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</si>
  <si>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</si>
  <si>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</si>
  <si>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</si>
  <si>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</si>
  <si>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</si>
  <si>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</si>
  <si>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</si>
  <si>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</si>
  <si>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</si>
  <si>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</si>
  <si>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</si>
  <si>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</si>
  <si>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</si>
  <si>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</si>
  <si>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</si>
  <si>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</si>
  <si>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</si>
  <si>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</si>
  <si>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</si>
  <si>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</si>
  <si>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</si>
  <si>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</si>
  <si>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</si>
  <si>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</si>
  <si>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</si>
  <si>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</si>
  <si>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</si>
  <si>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</si>
  <si>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</si>
  <si>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</si>
  <si>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</si>
  <si>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</si>
  <si>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</si>
  <si>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</si>
  <si>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</si>
  <si>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</si>
  <si>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</si>
  <si>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</si>
  <si>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</si>
  <si>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</si>
  <si>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</si>
  <si>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</si>
  <si>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</si>
  <si>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</si>
  <si>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</si>
  <si>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</si>
  <si>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</si>
  <si>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</si>
  <si>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</si>
  <si>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</si>
  <si>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</si>
  <si>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</si>
  <si>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</si>
  <si>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</si>
  <si>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</si>
  <si>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</si>
  <si>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</si>
  <si>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</si>
  <si>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</si>
  <si>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</si>
  <si>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</si>
  <si>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</si>
  <si>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</si>
  <si>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</si>
  <si>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</si>
  <si>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</si>
  <si>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</si>
  <si>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</si>
  <si>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</si>
  <si>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</si>
  <si>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</si>
  <si>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</si>
  <si>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</si>
  <si>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</si>
  <si>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</si>
  <si>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</si>
  <si>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</si>
  <si>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</si>
  <si>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</si>
  <si>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</si>
  <si>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</si>
  <si>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</si>
  <si>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</si>
  <si>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</si>
  <si>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</si>
  <si>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</si>
  <si>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</si>
  <si>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</si>
  <si>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</si>
  <si>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</si>
  <si>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</si>
  <si>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</si>
  <si>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</si>
  <si>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</si>
  <si>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</si>
  <si>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</si>
  <si>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</si>
  <si>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</si>
  <si>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</si>
  <si>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</si>
  <si>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</si>
  <si>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</si>
  <si>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</si>
  <si>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</si>
  <si>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</si>
  <si>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</si>
  <si>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</si>
  <si>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</si>
  <si>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</si>
  <si>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</si>
  <si>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</si>
  <si>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</si>
  <si>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</si>
  <si>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</si>
  <si>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</si>
  <si>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</si>
  <si>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</si>
  <si>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</si>
  <si>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</si>
  <si>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</si>
  <si>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</si>
  <si>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</si>
  <si>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</si>
  <si>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</si>
  <si>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</si>
  <si>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</si>
  <si>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</si>
  <si>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</si>
  <si>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</si>
  <si>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</si>
  <si>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</si>
  <si>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</si>
  <si>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</si>
  <si>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</si>
  <si>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</si>
  <si>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</si>
  <si>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</si>
  <si>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</si>
  <si>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</si>
  <si>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</si>
  <si>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</si>
  <si>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</si>
  <si>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</si>
  <si>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</si>
  <si>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</si>
  <si>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</si>
  <si>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</si>
  <si>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</si>
  <si>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</si>
  <si>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</si>
  <si>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</si>
  <si>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</si>
  <si>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</si>
  <si>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</si>
  <si>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</si>
  <si>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</si>
  <si>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</si>
  <si>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</si>
  <si>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</si>
  <si>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</si>
  <si>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</si>
  <si>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</si>
  <si>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</si>
  <si>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</si>
  <si>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</si>
  <si>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</si>
  <si>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</si>
  <si>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</si>
  <si>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</si>
  <si>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</si>
  <si>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</si>
  <si>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</si>
  <si>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</si>
  <si>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</si>
  <si>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</si>
  <si>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</si>
  <si>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</si>
  <si>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</si>
  <si>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</si>
  <si>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</si>
  <si>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</si>
  <si>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</si>
  <si>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</si>
  <si>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</si>
  <si>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</si>
  <si>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</si>
  <si>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</si>
  <si>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</si>
  <si>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</si>
  <si>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</si>
  <si>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</si>
  <si>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</si>
  <si>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</si>
  <si>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</si>
  <si>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</si>
  <si>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</si>
  <si>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</si>
  <si>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</si>
  <si>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</si>
  <si>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</si>
  <si>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</si>
  <si>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</si>
  <si>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</si>
  <si>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</si>
  <si>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</si>
  <si>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</si>
  <si>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</si>
  <si>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</si>
  <si>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</si>
  <si>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</si>
  <si>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</si>
  <si>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</si>
  <si>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</si>
  <si>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</si>
  <si>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</si>
  <si>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</si>
  <si>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</si>
  <si>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</si>
  <si>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</si>
  <si>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</si>
  <si>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</si>
  <si>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</si>
  <si>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</si>
  <si>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</si>
  <si>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</si>
  <si>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</si>
  <si>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</si>
  <si>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</si>
  <si>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</si>
  <si>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</si>
  <si>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</si>
  <si>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</si>
  <si>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</si>
  <si>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</si>
  <si>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</si>
  <si>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</si>
  <si>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</si>
  <si>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</si>
  <si>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</si>
  <si>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</si>
  <si>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</si>
  <si>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</si>
  <si>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</si>
  <si>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</si>
  <si>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</si>
  <si>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</si>
  <si>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</si>
  <si>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</si>
  <si>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</si>
  <si>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</si>
  <si>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</si>
  <si>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</si>
  <si>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</si>
  <si>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</si>
  <si>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</si>
  <si>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</si>
  <si>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</si>
  <si>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</si>
  <si>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</si>
  <si>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</si>
  <si>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</si>
  <si>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</si>
  <si>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</si>
  <si>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</si>
  <si>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</si>
  <si>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</si>
  <si>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</si>
  <si>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</si>
  <si>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</si>
  <si>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</si>
  <si>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</si>
  <si>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</si>
  <si>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</si>
  <si>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</si>
  <si>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</si>
  <si>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</si>
  <si>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</si>
  <si>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</si>
  <si>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</si>
  <si>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</si>
  <si>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</si>
  <si>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</si>
  <si>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</si>
  <si>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</si>
  <si>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</si>
  <si>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</si>
  <si>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</si>
  <si>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</si>
  <si>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</si>
  <si>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</si>
  <si>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</si>
  <si>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</si>
  <si>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</si>
  <si>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</si>
  <si>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</si>
  <si>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</si>
  <si>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</si>
  <si>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</si>
  <si>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</si>
  <si>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</si>
  <si>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</si>
  <si>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</si>
  <si>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</si>
  <si>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</si>
  <si>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</si>
  <si>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</si>
  <si>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</si>
  <si>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</si>
  <si>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</si>
  <si>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</si>
  <si>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</si>
  <si>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</si>
  <si>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</si>
  <si>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</si>
  <si>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</si>
  <si>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</si>
  <si>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</si>
  <si>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</si>
  <si>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</si>
  <si>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</si>
  <si>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</si>
  <si>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</si>
  <si>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</si>
  <si>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</si>
  <si>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</si>
  <si>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</si>
  <si>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</si>
  <si>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</si>
  <si>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</si>
  <si>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</si>
  <si>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</si>
  <si>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</si>
  <si>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</si>
  <si>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</si>
  <si>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</si>
  <si>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</si>
  <si>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</si>
  <si>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</si>
  <si>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</si>
  <si>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</si>
  <si>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</si>
  <si>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</si>
  <si>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</si>
  <si>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</si>
  <si>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</si>
  <si>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</si>
  <si>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</si>
  <si>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</si>
  <si>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</si>
  <si>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</si>
  <si>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</si>
  <si>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</si>
  <si>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</si>
  <si>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</si>
  <si>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</si>
  <si>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</si>
  <si>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</si>
  <si>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</si>
  <si>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</si>
  <si>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</si>
  <si>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</si>
  <si>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</si>
  <si>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</si>
  <si>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</si>
  <si>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</si>
  <si>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</si>
  <si>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</si>
  <si>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</si>
  <si>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</si>
  <si>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</si>
  <si>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</si>
  <si>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</si>
  <si>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</si>
  <si>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</si>
  <si>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</si>
  <si>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</si>
  <si>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</si>
  <si>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</si>
  <si>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</si>
  <si>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</si>
  <si>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</si>
  <si>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</si>
  <si>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</si>
  <si>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</si>
  <si>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</si>
  <si>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</si>
  <si>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</si>
  <si>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</si>
  <si>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</si>
  <si>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</si>
  <si>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</si>
  <si>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</si>
  <si>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</si>
  <si>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</si>
  <si>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</si>
  <si>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</si>
  <si>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</si>
  <si>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</si>
  <si>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</si>
  <si>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</si>
  <si>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</si>
  <si>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</si>
  <si>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</si>
  <si>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</si>
  <si>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</si>
  <si>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</si>
  <si>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</si>
  <si>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</si>
  <si>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</si>
  <si>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</si>
  <si>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</si>
  <si>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</si>
  <si>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</si>
  <si>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</si>
  <si>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</si>
  <si>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</si>
  <si>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</si>
  <si>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</si>
  <si>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</si>
  <si>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</si>
  <si>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</si>
  <si>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</si>
  <si>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</si>
  <si>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</si>
  <si>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</si>
  <si>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</si>
  <si>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</si>
  <si>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</si>
  <si>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</si>
  <si>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</si>
  <si>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</si>
  <si>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</si>
  <si>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</si>
  <si>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</si>
  <si>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</si>
  <si>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</si>
  <si>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</si>
  <si>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</si>
  <si>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</si>
  <si>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</si>
  <si>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</si>
  <si>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</si>
  <si>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</si>
  <si>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</si>
  <si>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</si>
  <si>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</si>
  <si>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</si>
  <si>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</si>
  <si>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</si>
  <si>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</si>
  <si>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</si>
  <si>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</si>
  <si>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</si>
  <si>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</si>
  <si>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</si>
  <si>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</si>
  <si>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</si>
  <si>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</si>
  <si>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</si>
  <si>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</si>
  <si>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</si>
  <si>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</si>
  <si>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</si>
  <si>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</si>
  <si>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</si>
  <si>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</si>
  <si>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</si>
  <si>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</si>
  <si>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</si>
  <si>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</si>
  <si>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</si>
  <si>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</si>
  <si>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</si>
  <si>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</si>
  <si>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</si>
  <si>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</si>
  <si>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</si>
  <si>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</si>
  <si>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</si>
  <si>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</si>
  <si>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</si>
  <si>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</si>
  <si>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</si>
  <si>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</si>
  <si>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</si>
  <si>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</si>
  <si>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</si>
  <si>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</si>
  <si>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</si>
  <si>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</si>
  <si>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</si>
  <si>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</si>
  <si>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</si>
  <si>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</si>
  <si>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</si>
  <si>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</si>
  <si>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</si>
  <si>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</si>
  <si>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</si>
  <si>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</si>
  <si>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</si>
  <si>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</si>
  <si>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</si>
  <si>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</si>
  <si>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</si>
  <si>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</si>
  <si>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</si>
  <si>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</si>
  <si>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</si>
  <si>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</si>
  <si>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</si>
  <si>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</si>
  <si>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</si>
  <si>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</si>
  <si>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</si>
  <si>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</si>
  <si>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</si>
  <si>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</si>
  <si>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</si>
  <si>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</si>
  <si>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</si>
  <si>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</si>
  <si>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</si>
  <si>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</si>
  <si>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</si>
  <si>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</si>
  <si>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</si>
  <si>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</si>
  <si>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</si>
  <si>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</si>
  <si>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</si>
  <si>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</si>
  <si>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</si>
  <si>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</si>
  <si>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</si>
  <si>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</si>
  <si>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</si>
  <si>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</si>
  <si>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</si>
  <si>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</si>
  <si>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</si>
  <si>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</si>
  <si>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</si>
  <si>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</si>
  <si>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</si>
  <si>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</si>
  <si>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</si>
  <si>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</si>
  <si>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</si>
  <si>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</si>
  <si>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</si>
  <si>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</si>
  <si>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</si>
  <si>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</si>
  <si>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</si>
  <si>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</si>
  <si>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</si>
  <si>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</si>
  <si>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</si>
  <si>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</si>
  <si>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</si>
  <si>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</si>
  <si>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</si>
  <si>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</si>
  <si>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</si>
  <si>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</si>
  <si>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</si>
  <si>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</si>
  <si>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</si>
  <si>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</si>
  <si>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</si>
  <si>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</si>
  <si>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</si>
  <si>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</si>
  <si>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</si>
  <si>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</si>
  <si>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</si>
  <si>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</si>
  <si>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</si>
  <si>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</si>
  <si>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</si>
  <si>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</si>
  <si>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</si>
  <si>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</si>
  <si>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</si>
  <si>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</si>
  <si>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</si>
  <si>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</si>
  <si>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</si>
  <si>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</si>
  <si>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</si>
  <si>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</si>
  <si>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</si>
  <si>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</si>
  <si>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</si>
  <si>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</si>
  <si>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</si>
  <si>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</si>
  <si>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</si>
  <si>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</si>
  <si>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</si>
  <si>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</si>
  <si>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</si>
  <si>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</si>
  <si>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</si>
  <si>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</si>
  <si>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</si>
  <si>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</si>
  <si>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</si>
  <si>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</si>
  <si>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</si>
  <si>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</si>
  <si>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</si>
  <si>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</si>
  <si>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</si>
  <si>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</si>
  <si>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</si>
  <si>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</si>
  <si>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</si>
  <si>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</si>
  <si>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</si>
  <si>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</si>
  <si>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</si>
  <si>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</si>
  <si>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</si>
  <si>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</si>
  <si>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</si>
  <si>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</si>
  <si>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</si>
  <si>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</si>
  <si>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</si>
  <si>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</si>
  <si>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</si>
  <si>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</si>
  <si>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</si>
  <si>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</si>
  <si>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</si>
  <si>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</si>
  <si>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</si>
  <si>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</si>
  <si>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</si>
  <si>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</si>
  <si>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</si>
  <si>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</si>
  <si>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</si>
  <si>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</si>
  <si>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</si>
  <si>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</si>
  <si>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</si>
  <si>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</si>
  <si>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</si>
  <si>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</si>
  <si>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</si>
  <si>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</si>
  <si>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</si>
  <si>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</si>
  <si>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</si>
  <si>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</si>
  <si>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</si>
  <si>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</si>
  <si>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</si>
  <si>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</si>
  <si>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</si>
  <si>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</si>
  <si>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</si>
  <si>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</si>
  <si>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</si>
  <si>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</si>
  <si>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</si>
  <si>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</si>
  <si>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</si>
  <si>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</si>
  <si>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</si>
  <si>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</si>
  <si>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</si>
  <si>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</si>
  <si>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</si>
  <si>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</si>
  <si>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</si>
  <si>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</si>
  <si>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</si>
  <si>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</si>
  <si>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</si>
  <si>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</si>
  <si>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</si>
  <si>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</si>
  <si>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</si>
  <si>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</si>
  <si>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</si>
  <si>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</si>
  <si>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</si>
  <si>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</si>
  <si>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</si>
  <si>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</si>
  <si>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</si>
  <si>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</si>
  <si>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</si>
  <si>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</si>
  <si>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</si>
  <si>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</si>
  <si>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</si>
  <si>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</si>
  <si>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</si>
  <si>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</si>
  <si>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</si>
  <si>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</si>
  <si>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</si>
  <si>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</si>
  <si>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</si>
  <si>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</si>
  <si>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</si>
  <si>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</si>
  <si>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</si>
  <si>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</si>
  <si>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</si>
  <si>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</si>
  <si>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</si>
  <si>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</si>
  <si>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</si>
  <si>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</si>
  <si>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</si>
  <si>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</si>
  <si>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</si>
  <si>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</si>
  <si>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</si>
  <si>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</si>
  <si>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</si>
  <si>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</si>
  <si>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</si>
  <si>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</si>
  <si>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</si>
  <si>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</si>
  <si>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</si>
  <si>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</si>
  <si>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</si>
  <si>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</si>
  <si>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</si>
  <si>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</si>
  <si>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</si>
  <si>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</si>
  <si>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</si>
  <si>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</si>
  <si>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</si>
  <si>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</si>
  <si>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</si>
  <si>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</si>
  <si>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</si>
  <si>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</si>
  <si>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</si>
  <si>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</si>
  <si>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</si>
  <si>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</si>
  <si>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</si>
  <si>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</si>
  <si>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</si>
  <si>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</si>
  <si>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</si>
  <si>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</si>
  <si>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</si>
  <si>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</si>
  <si>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</si>
  <si>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</si>
  <si>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</si>
  <si>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</si>
  <si>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</si>
  <si>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</si>
  <si>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</si>
  <si>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</si>
  <si>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</si>
  <si>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</si>
  <si>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</si>
  <si>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</si>
  <si>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</si>
  <si>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</si>
  <si>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</si>
  <si>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</si>
  <si>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</si>
  <si>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</si>
  <si>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</si>
  <si>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</si>
  <si>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</si>
  <si>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</si>
  <si>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</si>
  <si>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</si>
  <si>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</si>
  <si>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</si>
  <si>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</si>
  <si>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</si>
  <si>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</si>
  <si>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</si>
  <si>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</si>
  <si>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</si>
  <si>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</si>
  <si>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</si>
  <si>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</si>
  <si>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</si>
  <si>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</si>
  <si>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</si>
  <si>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</si>
  <si>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</si>
  <si>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</si>
  <si>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</si>
  <si>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</si>
  <si>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</si>
  <si>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</si>
  <si>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</si>
  <si>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</si>
  <si>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</si>
  <si>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</si>
  <si>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</si>
  <si>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</si>
  <si>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</si>
  <si>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</si>
  <si>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</si>
  <si>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</si>
  <si>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</si>
  <si>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</si>
  <si>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</si>
  <si>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</si>
  <si>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</si>
  <si>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</si>
  <si>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</si>
  <si>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</si>
  <si>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</si>
  <si>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</si>
  <si>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</si>
  <si>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</si>
  <si>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</si>
  <si>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</si>
  <si>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</si>
  <si>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</si>
  <si>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</si>
  <si>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</si>
  <si>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</si>
  <si>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</si>
  <si>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</si>
  <si>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</si>
  <si>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</si>
  <si>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</si>
  <si>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</si>
  <si>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</si>
  <si>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</si>
  <si>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</si>
  <si>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</si>
  <si>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</si>
  <si>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</si>
  <si>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</si>
  <si>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</si>
  <si>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</si>
  <si>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</si>
  <si>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</si>
  <si>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</si>
  <si>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</si>
  <si>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</si>
  <si>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</si>
  <si>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</si>
  <si>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</si>
  <si>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</si>
  <si>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</si>
  <si>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</si>
  <si>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</si>
  <si>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</si>
  <si>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</si>
  <si>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</si>
  <si>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</si>
  <si>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</si>
  <si>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</si>
  <si>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</si>
  <si>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</si>
  <si>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</si>
  <si>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</si>
  <si>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</si>
  <si>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</si>
  <si>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</si>
  <si>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</si>
  <si>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</si>
  <si>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</si>
  <si>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</si>
  <si>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</si>
  <si>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</si>
  <si>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</si>
  <si>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</si>
  <si>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</si>
  <si>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</si>
  <si>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</si>
  <si>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</si>
  <si>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</si>
  <si>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</si>
  <si>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</si>
  <si>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</si>
  <si>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</si>
  <si>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</si>
  <si>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</si>
  <si>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</si>
  <si>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</si>
  <si>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</si>
  <si>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</si>
  <si>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</si>
  <si>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</si>
  <si>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</si>
  <si>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</si>
  <si>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</si>
  <si>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</si>
  <si>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</si>
  <si>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</si>
  <si>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</si>
  <si>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</si>
  <si>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</si>
  <si>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</si>
  <si>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</si>
  <si>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</si>
  <si>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</si>
  <si>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</si>
  <si>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</si>
  <si>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</si>
  <si>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</si>
  <si>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</si>
  <si>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</si>
  <si>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</si>
  <si>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</si>
  <si>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</si>
  <si>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</si>
  <si>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</si>
  <si>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</si>
  <si>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</si>
  <si>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</si>
  <si>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</si>
  <si>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</si>
  <si>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</si>
  <si>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</si>
  <si>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</si>
  <si>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</si>
  <si>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</si>
  <si>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</si>
  <si>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</si>
  <si>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</si>
  <si>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</si>
  <si>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</si>
  <si>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</si>
  <si>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</si>
  <si>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</si>
  <si>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</si>
  <si>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</si>
  <si>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</si>
  <si>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</si>
  <si>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</si>
  <si>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</si>
  <si>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</si>
  <si>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</si>
  <si>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</si>
  <si>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</si>
  <si>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</si>
  <si>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</si>
  <si>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</si>
  <si>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</si>
  <si>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</si>
  <si>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</si>
  <si>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</si>
  <si>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</si>
  <si>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</si>
  <si>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</si>
  <si>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</si>
  <si>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</si>
  <si>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</si>
  <si>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</si>
  <si>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</si>
  <si>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</si>
  <si>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</si>
  <si>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</si>
  <si>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</si>
  <si>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</si>
  <si>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</si>
  <si>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</si>
  <si>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</si>
  <si>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</si>
  <si>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</si>
  <si>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</si>
  <si>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</si>
  <si>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</si>
  <si>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</si>
  <si>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</si>
  <si>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</si>
  <si>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</si>
  <si>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</si>
  <si>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</si>
  <si>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</si>
  <si>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</si>
  <si>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</si>
  <si>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</si>
  <si>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</si>
  <si>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</si>
  <si>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</si>
  <si>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</si>
  <si>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</si>
  <si>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</si>
  <si>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</si>
  <si>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</si>
  <si>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</si>
  <si>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</si>
  <si>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</si>
  <si>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</si>
  <si>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</si>
  <si>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</si>
  <si>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</si>
  <si>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</si>
  <si>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</si>
  <si>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</si>
  <si>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</si>
  <si>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</si>
  <si>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</si>
  <si>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</si>
  <si>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</si>
  <si>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</si>
  <si>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</si>
  <si>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</si>
  <si>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</si>
  <si>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</si>
  <si>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</si>
  <si>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</si>
  <si>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</si>
  <si>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</si>
  <si>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</si>
  <si>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</si>
  <si>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</si>
  <si>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</si>
  <si>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</si>
  <si>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</si>
  <si>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</si>
  <si>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</si>
  <si>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</si>
  <si>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</si>
  <si>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</si>
  <si>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</si>
  <si>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</si>
  <si>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</si>
  <si>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</si>
  <si>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</si>
  <si>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</si>
  <si>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</si>
  <si>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</si>
  <si>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</si>
  <si>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</si>
  <si>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</si>
  <si>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</si>
  <si>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</si>
  <si>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</si>
  <si>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</si>
  <si>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</si>
  <si>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</si>
  <si>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</si>
  <si>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</si>
  <si>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</si>
  <si>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</si>
  <si>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</si>
  <si>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</si>
  <si>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</si>
  <si>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</si>
  <si>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</si>
  <si>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</si>
  <si>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</si>
  <si>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</si>
  <si>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</si>
  <si>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</si>
  <si>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</si>
  <si>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</si>
  <si>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</si>
  <si>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</si>
  <si>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</si>
  <si>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</si>
  <si>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</si>
  <si>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</si>
  <si>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</si>
  <si>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</si>
  <si>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</si>
  <si>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</si>
  <si>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</si>
  <si>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</si>
  <si>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</si>
  <si>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</si>
  <si>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</si>
  <si>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</si>
  <si>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</si>
  <si>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</si>
  <si>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</si>
  <si>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</si>
  <si>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</si>
  <si>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</si>
  <si>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</si>
  <si>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</si>
  <si>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</si>
  <si>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</si>
  <si>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</si>
  <si>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</si>
  <si>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</si>
  <si>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</si>
  <si>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</si>
  <si>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</si>
  <si>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</si>
  <si>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</si>
  <si>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</si>
  <si>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</si>
  <si>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</si>
  <si>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</si>
  <si>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</si>
  <si>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</si>
  <si>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</si>
  <si>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</si>
  <si>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</si>
  <si>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</si>
  <si>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</si>
  <si>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</si>
  <si>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</si>
  <si>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</si>
  <si>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</si>
  <si>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</si>
  <si>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</si>
  <si>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</si>
  <si>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</si>
  <si>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</si>
  <si>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</si>
  <si>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</si>
  <si>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</si>
  <si>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</si>
  <si>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</si>
  <si>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</si>
  <si>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</si>
  <si>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</si>
  <si>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</si>
  <si>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</si>
  <si>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</si>
  <si>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</si>
  <si>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</si>
  <si>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</si>
  <si>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</si>
  <si>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</si>
  <si>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</si>
  <si>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</si>
  <si>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</si>
  <si>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</si>
  <si>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</si>
  <si>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</si>
  <si>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</si>
  <si>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</si>
  <si>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</si>
  <si>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</si>
  <si>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</si>
  <si>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</si>
  <si>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</si>
  <si>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</si>
  <si>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</si>
  <si>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</si>
  <si>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</si>
  <si>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</si>
  <si>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</si>
  <si>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</si>
  <si>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</si>
  <si>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</si>
  <si>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</si>
  <si>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</si>
  <si>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</si>
  <si>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</si>
  <si>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</si>
  <si>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</si>
  <si>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</si>
  <si>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</si>
  <si>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</si>
  <si>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</si>
  <si>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</si>
  <si>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</si>
  <si>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</si>
  <si>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</si>
  <si>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</si>
  <si>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</si>
  <si>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</si>
  <si>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</si>
  <si>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</si>
  <si>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</si>
  <si>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</si>
  <si>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</si>
  <si>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</si>
  <si>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</si>
  <si>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</si>
  <si>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</si>
  <si>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</si>
  <si>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</si>
  <si>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</si>
  <si>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</si>
  <si>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</si>
  <si>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</si>
  <si>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</si>
  <si>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</si>
  <si>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</si>
  <si>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</si>
  <si>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</si>
  <si>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</si>
  <si>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</si>
  <si>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</si>
  <si>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</si>
  <si>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</si>
  <si>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</si>
  <si>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</si>
  <si>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</si>
  <si>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</si>
  <si>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</si>
  <si>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</si>
  <si>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</si>
  <si>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</si>
  <si>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</si>
  <si>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</si>
  <si>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</si>
  <si>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</si>
  <si>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</si>
  <si>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</si>
  <si>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</si>
  <si>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</si>
  <si>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</si>
  <si>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</si>
  <si>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</si>
  <si>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</si>
  <si>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</si>
  <si>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</si>
  <si>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</si>
  <si>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</si>
  <si>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</si>
  <si>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</si>
  <si>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</si>
  <si>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</si>
  <si>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</si>
  <si>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</si>
  <si>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</si>
  <si>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</si>
  <si>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</si>
  <si>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</si>
  <si>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</si>
  <si>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</si>
  <si>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</si>
  <si>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</si>
  <si>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</si>
  <si>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</si>
  <si>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</si>
  <si>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</si>
  <si>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</si>
  <si>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</si>
  <si>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</si>
  <si>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</si>
  <si>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</si>
  <si>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</si>
  <si>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</si>
  <si>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</si>
  <si>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</si>
  <si>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</si>
  <si>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</si>
  <si>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</si>
  <si>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</si>
  <si>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</si>
  <si>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</si>
  <si>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</si>
  <si>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</si>
  <si>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</si>
  <si>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</si>
  <si>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</si>
  <si>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</si>
  <si>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</si>
  <si>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</si>
  <si>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</si>
  <si>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</si>
  <si>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</si>
  <si>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</si>
  <si>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</si>
  <si>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</si>
  <si>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</si>
  <si>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</si>
  <si>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</si>
  <si>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</si>
  <si>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</si>
  <si>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</si>
  <si>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</si>
  <si>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</si>
  <si>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</si>
  <si>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</si>
  <si>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</si>
  <si>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</si>
  <si>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</si>
  <si>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</si>
  <si>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</si>
  <si>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</si>
  <si>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</si>
  <si>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</si>
  <si>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</si>
  <si>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</si>
  <si>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</si>
  <si>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</si>
  <si>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</si>
  <si>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</si>
  <si>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</si>
  <si>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</si>
  <si>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</si>
  <si>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</si>
  <si>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</si>
  <si>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</si>
  <si>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</si>
  <si>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</si>
  <si>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</si>
  <si>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</si>
  <si>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</si>
  <si>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</si>
  <si>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</si>
  <si>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</si>
  <si>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</si>
  <si>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</si>
  <si>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</si>
  <si>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</si>
  <si>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</si>
  <si>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</si>
  <si>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</si>
  <si>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</si>
  <si>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</si>
  <si>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</si>
  <si>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</si>
  <si>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</si>
  <si>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</si>
  <si>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</si>
  <si>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</si>
  <si>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</si>
  <si>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</si>
  <si>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</si>
  <si>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</si>
  <si>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</si>
  <si>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</si>
  <si>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</si>
  <si>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</si>
  <si>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</si>
  <si>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</si>
  <si>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</si>
  <si>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</si>
  <si>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</si>
  <si>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</si>
  <si>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</si>
  <si>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</si>
  <si>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</si>
  <si>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</si>
  <si>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</si>
  <si>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</si>
  <si>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</si>
  <si>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</si>
  <si>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</si>
  <si>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</si>
  <si>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</si>
  <si>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</si>
  <si>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</si>
  <si>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</si>
  <si>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</si>
  <si>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</si>
  <si>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</si>
  <si>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</si>
  <si>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</si>
  <si>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</si>
  <si>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</si>
  <si>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</si>
  <si>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</si>
  <si>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</si>
  <si>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</si>
  <si>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</si>
  <si>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</si>
  <si>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</si>
  <si>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</si>
  <si>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</si>
  <si>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</si>
  <si>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</si>
  <si>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</si>
  <si>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</si>
  <si>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</si>
  <si>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</si>
  <si>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</si>
  <si>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</si>
  <si>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</si>
  <si>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</si>
  <si>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</si>
  <si>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</si>
  <si>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</si>
  <si>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</si>
  <si>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</si>
  <si>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</si>
  <si>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</si>
  <si>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</si>
  <si>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</si>
  <si>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</si>
  <si>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</si>
  <si>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</si>
  <si>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</si>
  <si>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</si>
  <si>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</si>
  <si>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</si>
  <si>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</si>
  <si>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</si>
  <si>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</si>
  <si>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</si>
  <si>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</si>
  <si>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</si>
  <si>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</si>
  <si>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</si>
  <si>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</si>
  <si>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</si>
  <si>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</si>
  <si>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</si>
  <si>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</si>
  <si>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</si>
  <si>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</si>
  <si>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</si>
  <si>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</si>
  <si>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</si>
  <si>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</si>
  <si>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</si>
  <si>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</si>
  <si>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</si>
  <si>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</si>
  <si>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</si>
  <si>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</si>
  <si>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</si>
  <si>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</si>
  <si>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</si>
  <si>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</si>
  <si>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</si>
  <si>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</si>
  <si>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</si>
  <si>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</si>
  <si>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</si>
  <si>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</si>
  <si>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</si>
  <si>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</si>
  <si>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</si>
  <si>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</si>
  <si>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</si>
  <si>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</si>
  <si>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</si>
  <si>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</si>
  <si>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</si>
  <si>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</si>
  <si>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</si>
  <si>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</si>
  <si>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</si>
  <si>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</si>
  <si>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</si>
  <si>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</si>
  <si>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</si>
  <si>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</si>
  <si>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</si>
  <si>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</si>
  <si>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</si>
  <si>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</si>
  <si>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</si>
  <si>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</si>
  <si>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</si>
  <si>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</si>
  <si>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</si>
  <si>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</si>
  <si>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</si>
  <si>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</si>
  <si>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</si>
  <si>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</si>
  <si>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</si>
  <si>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</si>
  <si>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</si>
  <si>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</si>
  <si>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</si>
  <si>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</si>
  <si>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</si>
  <si>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</si>
  <si>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</si>
  <si>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</si>
  <si>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</si>
  <si>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</si>
  <si>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</si>
  <si>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</si>
  <si>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</si>
  <si>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</si>
  <si>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</si>
  <si>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</si>
  <si>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</si>
  <si>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</si>
  <si>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</si>
  <si>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</si>
  <si>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</si>
  <si>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</si>
  <si>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</si>
  <si>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</si>
  <si>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</si>
  <si>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</si>
  <si>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</si>
  <si>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</si>
  <si>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</si>
  <si>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</si>
  <si>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</si>
  <si>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</si>
  <si>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</si>
  <si>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</si>
  <si>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</si>
  <si>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</si>
  <si>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</si>
  <si>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</si>
  <si>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</si>
  <si>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</si>
  <si>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</si>
  <si>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</si>
  <si>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</si>
  <si>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</si>
  <si>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</si>
  <si>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</si>
  <si>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</si>
  <si>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</si>
  <si>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</si>
  <si>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</si>
  <si>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</si>
  <si>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</si>
  <si>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</si>
  <si>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</si>
  <si>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</si>
  <si>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</si>
  <si>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</si>
  <si>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</si>
  <si>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</si>
  <si>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</si>
  <si>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</si>
  <si>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</si>
  <si>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</si>
  <si>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</si>
  <si>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</si>
  <si>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</si>
  <si>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</si>
  <si>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</si>
  <si>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</si>
  <si>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</si>
  <si>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</si>
  <si>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</si>
  <si>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</si>
  <si>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</si>
  <si>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</si>
  <si>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</si>
  <si>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</si>
  <si>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</si>
  <si>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</si>
  <si>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</si>
  <si>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</si>
  <si>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</si>
  <si>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</si>
  <si>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</si>
  <si>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</si>
  <si>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</si>
  <si>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</si>
  <si>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</si>
  <si>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</si>
  <si>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</si>
  <si>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</si>
  <si>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</si>
  <si>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</si>
  <si>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</si>
  <si>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</si>
  <si>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</si>
  <si>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</si>
  <si>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</si>
  <si>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</si>
  <si>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</si>
  <si>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</si>
  <si>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</si>
  <si>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</si>
  <si>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</si>
  <si>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</si>
  <si>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</si>
  <si>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</si>
  <si>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</si>
  <si>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</si>
  <si>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</si>
  <si>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</si>
  <si>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</si>
  <si>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</si>
  <si>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</si>
  <si>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</si>
  <si>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</si>
  <si>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</si>
  <si>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</si>
  <si>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</si>
  <si>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</si>
  <si>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</si>
  <si>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</si>
  <si>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</si>
  <si>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</si>
  <si>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</si>
  <si>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</si>
  <si>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</si>
  <si>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</si>
  <si>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</si>
  <si>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</si>
  <si>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</si>
  <si>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</si>
  <si>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</si>
  <si>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</si>
  <si>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</si>
  <si>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</si>
  <si>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</si>
  <si>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</si>
  <si>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</si>
  <si>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</si>
  <si>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</si>
  <si>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</si>
  <si>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</si>
  <si>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</si>
  <si>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</si>
  <si>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</si>
  <si>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</si>
  <si>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</si>
  <si>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</si>
  <si>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</si>
  <si>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</si>
  <si>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</si>
  <si>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</si>
  <si>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</si>
  <si>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</si>
  <si>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</si>
  <si>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</si>
  <si>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</si>
  <si>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</si>
  <si>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</si>
  <si>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</si>
  <si>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</si>
  <si>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</si>
  <si>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</si>
  <si>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</si>
  <si>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</si>
  <si>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</si>
  <si>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</si>
  <si>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</si>
  <si>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</si>
  <si>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</si>
  <si>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</si>
  <si>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</si>
  <si>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</si>
  <si>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</si>
  <si>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</si>
  <si>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</si>
  <si>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</si>
  <si>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</si>
  <si>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</si>
  <si>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</si>
  <si>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</si>
  <si>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</si>
  <si>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</si>
  <si>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</si>
  <si>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</si>
  <si>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</si>
  <si>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</si>
  <si>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</si>
  <si>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</si>
  <si>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</si>
  <si>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</si>
  <si>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</si>
  <si>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</si>
  <si>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</si>
  <si>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</si>
  <si>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</si>
  <si>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</si>
  <si>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</si>
  <si>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</si>
  <si>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</si>
  <si>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</si>
  <si>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</si>
  <si>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</si>
  <si>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</si>
  <si>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</si>
  <si>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</si>
  <si>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</si>
  <si>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</si>
  <si>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</si>
  <si>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</si>
  <si>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</si>
  <si>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</si>
  <si>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</si>
  <si>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</si>
  <si>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</si>
  <si>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</si>
  <si>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</si>
  <si>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</si>
  <si>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</si>
  <si>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</si>
  <si>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</si>
  <si>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</si>
  <si>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</si>
  <si>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</si>
  <si>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</si>
  <si>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</si>
  <si>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</si>
  <si>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</si>
  <si>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</si>
  <si>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</si>
  <si>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</si>
  <si>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</si>
  <si>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</si>
  <si>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</si>
  <si>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</si>
  <si>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</si>
  <si>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</si>
  <si>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</si>
  <si>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</si>
  <si>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</si>
  <si>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</si>
  <si>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</si>
  <si>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</si>
  <si>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</si>
  <si>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</si>
  <si>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</si>
  <si>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</si>
  <si>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</si>
  <si>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</si>
  <si>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</si>
  <si>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</si>
  <si>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</si>
  <si>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</si>
  <si>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</si>
  <si>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</si>
  <si>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</si>
  <si>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</si>
  <si>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</si>
  <si>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</si>
  <si>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</si>
  <si>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</si>
  <si>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</si>
  <si>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</si>
  <si>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</si>
  <si>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</si>
  <si>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</si>
  <si>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</si>
  <si>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</si>
  <si>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</si>
  <si>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</si>
  <si>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</si>
  <si>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</si>
  <si>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</si>
  <si>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</si>
  <si>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</si>
  <si>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</si>
  <si>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</si>
  <si>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</si>
  <si>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</si>
  <si>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</si>
  <si>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</si>
  <si>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</si>
  <si>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</si>
  <si>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</si>
  <si>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</si>
  <si>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</si>
  <si>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</si>
  <si>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</si>
  <si>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</si>
  <si>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</si>
  <si>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</si>
  <si>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</si>
  <si>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</si>
  <si>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</si>
  <si>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</si>
  <si>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</si>
  <si>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</si>
  <si>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</si>
  <si>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</si>
  <si>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</si>
  <si>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</si>
  <si>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</si>
  <si>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</si>
  <si>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</si>
  <si>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</si>
  <si>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</si>
  <si>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</si>
  <si>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</si>
  <si>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</si>
  <si>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</si>
  <si>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</si>
  <si>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</si>
  <si>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</si>
  <si>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</si>
  <si>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</si>
  <si>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</si>
  <si>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</si>
  <si>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</si>
  <si>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</si>
  <si>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</si>
  <si>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</si>
  <si>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</si>
  <si>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</si>
  <si>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</si>
  <si>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</si>
  <si>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</si>
  <si>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</si>
  <si>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</si>
  <si>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</si>
  <si>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</si>
  <si>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</si>
  <si>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</si>
  <si>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</si>
  <si>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</si>
  <si>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</si>
  <si>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</si>
  <si>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</si>
  <si>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</si>
  <si>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</si>
  <si>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</si>
  <si>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</si>
  <si>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</si>
  <si>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</si>
  <si>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</si>
  <si>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</si>
  <si>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</si>
  <si>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</si>
  <si>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</si>
  <si>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</si>
  <si>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</si>
  <si>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</si>
  <si>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</si>
  <si>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</si>
  <si>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</si>
  <si>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</si>
  <si>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</si>
  <si>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</si>
  <si>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</si>
  <si>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</si>
  <si>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</si>
  <si>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</si>
  <si>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</si>
  <si>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</si>
  <si>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</si>
  <si>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</si>
  <si>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</si>
  <si>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</si>
  <si>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</si>
  <si>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</si>
  <si>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</si>
  <si>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</si>
  <si>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</si>
  <si>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</si>
  <si>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</si>
  <si>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</si>
  <si>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</si>
  <si>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</si>
  <si>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</si>
  <si>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</si>
  <si>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</si>
  <si>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</si>
  <si>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</si>
  <si>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</si>
  <si>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</si>
  <si>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</si>
  <si>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</si>
  <si>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</si>
  <si>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</si>
  <si>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</si>
  <si>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</si>
  <si>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</si>
  <si>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</si>
  <si>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</si>
  <si>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</si>
  <si>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</si>
  <si>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</si>
  <si>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</si>
  <si>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</si>
  <si>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</si>
  <si>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</si>
  <si>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</si>
  <si>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</si>
  <si>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</si>
  <si>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</si>
  <si>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</si>
  <si>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</si>
  <si>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</si>
  <si>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</si>
  <si>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</si>
  <si>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</si>
  <si>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</si>
  <si>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</si>
  <si>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</si>
  <si>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</si>
  <si>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</si>
  <si>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</si>
  <si>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</si>
  <si>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</si>
  <si>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</si>
  <si>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</si>
  <si>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</si>
  <si>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</si>
  <si>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</si>
  <si>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</si>
  <si>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</si>
  <si>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</si>
  <si>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</si>
  <si>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</si>
  <si>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</si>
  <si>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</si>
  <si>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</si>
  <si>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</si>
  <si>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</si>
  <si>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</si>
  <si>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</si>
  <si>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</si>
  <si>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</si>
  <si>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</si>
  <si>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</si>
  <si>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</si>
  <si>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</si>
  <si>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</si>
  <si>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</si>
  <si>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</si>
  <si>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</si>
  <si>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</si>
  <si>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</si>
  <si>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</si>
  <si>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</si>
  <si>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</si>
  <si>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</si>
  <si>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</si>
  <si>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</si>
  <si>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</si>
  <si>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</si>
  <si>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</si>
  <si>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</si>
  <si>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</si>
  <si>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</si>
  <si>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</si>
  <si>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</si>
  <si>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</si>
  <si>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</si>
  <si>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</si>
  <si>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</si>
  <si>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</si>
  <si>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</si>
  <si>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</si>
  <si>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</si>
  <si>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</si>
  <si>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</si>
  <si>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</si>
  <si>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</si>
  <si>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</si>
  <si>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</si>
  <si>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</si>
  <si>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</si>
  <si>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</si>
  <si>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</si>
  <si>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</si>
  <si>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</si>
  <si>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</si>
  <si>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</si>
  <si>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</si>
  <si>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</si>
  <si>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</si>
  <si>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</si>
  <si>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</si>
  <si>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</si>
  <si>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</si>
  <si>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</si>
  <si>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</si>
  <si>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</si>
  <si>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</si>
  <si>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</si>
  <si>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</si>
  <si>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</si>
  <si>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</si>
  <si>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</si>
  <si>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</si>
  <si>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</si>
  <si>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</si>
  <si>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</si>
  <si>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</si>
  <si>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</si>
  <si>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</si>
  <si>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</si>
  <si>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</si>
  <si>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</si>
  <si>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</si>
  <si>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</si>
  <si>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</si>
  <si>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</si>
  <si>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</si>
  <si>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</si>
  <si>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</si>
  <si>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</si>
  <si>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</si>
  <si>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</si>
  <si>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</si>
  <si>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</si>
  <si>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</si>
  <si>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</si>
  <si>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</si>
  <si>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</si>
  <si>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</si>
  <si>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</si>
  <si>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</si>
  <si>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</si>
  <si>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</si>
  <si>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</si>
  <si>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</si>
  <si>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</si>
  <si>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</si>
  <si>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</si>
  <si>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</si>
  <si>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</si>
  <si>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</si>
  <si>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</si>
  <si>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</si>
  <si>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</si>
  <si>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</si>
  <si>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</si>
  <si>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</si>
  <si>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</si>
  <si>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</si>
  <si>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</si>
  <si>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</si>
  <si>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</si>
  <si>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</si>
  <si>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</si>
  <si>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</si>
  <si>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</si>
  <si>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</si>
  <si>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</si>
  <si>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</si>
  <si>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</si>
  <si>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</si>
  <si>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</si>
  <si>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</si>
  <si>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</si>
  <si>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</si>
  <si>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</si>
  <si>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</si>
  <si>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</si>
  <si>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</si>
  <si>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</si>
  <si>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</si>
  <si>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</si>
  <si>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</si>
  <si>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</si>
  <si>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</si>
  <si>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</si>
  <si>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</si>
  <si>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</si>
  <si>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</si>
  <si>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</si>
  <si>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</si>
  <si>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</si>
  <si>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</si>
  <si>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</si>
  <si>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</si>
  <si>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</si>
  <si>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</si>
  <si>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</si>
  <si>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</si>
  <si>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</si>
  <si>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</si>
  <si>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</si>
  <si>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</si>
  <si>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</si>
  <si>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</si>
  <si>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</si>
  <si>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</si>
  <si>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</si>
  <si>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</si>
  <si>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</si>
  <si>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</si>
  <si>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</si>
  <si>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</si>
  <si>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</si>
  <si>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</si>
  <si>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</si>
  <si>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</si>
  <si>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</si>
  <si>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</si>
  <si>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</si>
  <si>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</si>
  <si>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</si>
  <si>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</si>
  <si>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</si>
  <si>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</si>
  <si>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</si>
  <si>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</si>
  <si>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</si>
  <si>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</si>
  <si>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</si>
  <si>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</si>
  <si>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</si>
  <si>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</si>
  <si>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</si>
  <si>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</si>
  <si>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</si>
  <si>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</si>
  <si>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</si>
  <si>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</si>
  <si>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</si>
  <si>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</si>
  <si>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</si>
  <si>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</si>
  <si>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</si>
  <si>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</si>
  <si>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</si>
  <si>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</si>
  <si>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</si>
  <si>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</si>
  <si>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</si>
  <si>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</si>
  <si>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</si>
  <si>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</si>
  <si>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</si>
  <si>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</si>
  <si>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</si>
  <si>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</si>
  <si>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</si>
  <si>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</si>
  <si>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</si>
  <si>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</si>
  <si>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</si>
  <si>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</si>
  <si>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</si>
  <si>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</si>
  <si>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</si>
  <si>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</si>
  <si>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</si>
  <si>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</si>
  <si>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</si>
  <si>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</si>
  <si>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</si>
  <si>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</si>
  <si>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</si>
  <si>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</si>
  <si>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</si>
  <si>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</si>
  <si>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</si>
  <si>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</si>
  <si>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</si>
  <si>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</si>
  <si>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</si>
  <si>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</si>
  <si>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</si>
  <si>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</si>
  <si>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</si>
  <si>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</si>
  <si>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</si>
  <si>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</si>
  <si>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</si>
  <si>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</si>
  <si>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</si>
  <si>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</si>
  <si>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</si>
  <si>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</si>
  <si>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</si>
  <si>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</si>
  <si>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</si>
  <si>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</si>
  <si>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</si>
  <si>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</si>
  <si>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</si>
  <si>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</si>
  <si>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</si>
  <si>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</si>
  <si>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</si>
  <si>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</si>
  <si>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</si>
  <si>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</si>
  <si>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</si>
  <si>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</si>
  <si>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</si>
  <si>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</si>
  <si>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</si>
  <si>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</si>
  <si>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</si>
  <si>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</si>
  <si>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</si>
  <si>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</si>
  <si>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</si>
  <si>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</si>
  <si>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</si>
  <si>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</si>
  <si>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</si>
  <si>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</si>
  <si>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</si>
  <si>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</si>
  <si>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</si>
  <si>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</si>
  <si>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</si>
  <si>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</si>
  <si>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</si>
  <si>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</si>
  <si>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</si>
  <si>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</si>
  <si>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</si>
  <si>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</si>
  <si>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</si>
  <si>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</si>
  <si>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</si>
  <si>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</si>
  <si>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</si>
  <si>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</si>
  <si>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</si>
  <si>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</si>
  <si>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</si>
  <si>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</si>
  <si>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</si>
  <si>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</si>
  <si>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</si>
  <si>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</si>
  <si>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</si>
  <si>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</si>
  <si>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</si>
  <si>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</si>
  <si>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</si>
  <si>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</si>
  <si>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</si>
  <si>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</si>
  <si>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</si>
  <si>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</si>
  <si>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</si>
  <si>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</si>
  <si>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</si>
  <si>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</si>
  <si>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</si>
  <si>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</si>
  <si>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</si>
  <si>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</si>
  <si>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</si>
  <si>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</si>
  <si>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</si>
  <si>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</si>
  <si>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</si>
  <si>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</si>
  <si>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</si>
  <si>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</si>
  <si>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</si>
  <si>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</si>
  <si>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</si>
  <si>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</si>
  <si>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</si>
  <si>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</si>
  <si>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</si>
  <si>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</si>
  <si>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</si>
  <si>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</si>
  <si>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</si>
  <si>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</si>
  <si>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</si>
  <si>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</si>
  <si>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</si>
  <si>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</si>
  <si>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</si>
  <si>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</si>
  <si>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</si>
  <si>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</si>
  <si>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</si>
  <si>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</si>
  <si>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</si>
  <si>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</si>
  <si>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</si>
  <si>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</si>
  <si>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</si>
  <si>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</si>
  <si>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</si>
  <si>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</si>
  <si>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</si>
  <si>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</si>
  <si>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</si>
  <si>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</si>
  <si>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</si>
  <si>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</si>
  <si>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</si>
  <si>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</si>
  <si>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</si>
  <si>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</si>
  <si>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</si>
  <si>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</si>
  <si>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</si>
  <si>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</si>
  <si>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</si>
  <si>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</si>
  <si>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</si>
  <si>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</si>
  <si>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</si>
  <si>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</si>
  <si>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</si>
  <si>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</si>
  <si>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</si>
  <si>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</si>
  <si>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</si>
  <si>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</si>
  <si>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</si>
  <si>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</si>
  <si>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</si>
  <si>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</si>
  <si>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</si>
  <si>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</si>
  <si>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</si>
  <si>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</si>
  <si>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</si>
  <si>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</si>
  <si>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</si>
  <si>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</si>
  <si>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</si>
  <si>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</si>
  <si>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</si>
  <si>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</si>
  <si>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</si>
  <si>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</si>
  <si>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</si>
  <si>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</si>
  <si>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</si>
  <si>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</si>
  <si>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</si>
  <si>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</si>
  <si>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</si>
  <si>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</si>
  <si>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</si>
  <si>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</si>
  <si>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</si>
  <si>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</si>
  <si>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</si>
  <si>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</si>
  <si>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</si>
  <si>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</si>
  <si>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</si>
  <si>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</si>
  <si>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</si>
  <si>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</si>
  <si>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</si>
  <si>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</si>
  <si>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</si>
  <si>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</si>
  <si>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</si>
  <si>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</si>
  <si>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</si>
  <si>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</si>
  <si>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</si>
  <si>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</si>
  <si>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</si>
  <si>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</si>
  <si>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</si>
  <si>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</si>
  <si>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</si>
  <si>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</si>
  <si>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</si>
  <si>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</si>
  <si>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</si>
  <si>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</si>
  <si>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</si>
  <si>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</si>
  <si>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</si>
  <si>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</si>
  <si>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</si>
  <si>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</si>
  <si>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</si>
  <si>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</si>
  <si>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</si>
  <si>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</si>
  <si>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</si>
  <si>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</si>
  <si>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</si>
  <si>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</si>
  <si>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</si>
  <si>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</si>
  <si>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</si>
  <si>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</si>
  <si>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</si>
  <si>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</si>
  <si>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</si>
  <si>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</si>
  <si>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</si>
  <si>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</si>
  <si>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</si>
  <si>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</si>
  <si>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</si>
  <si>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</si>
  <si>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</si>
  <si>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</si>
  <si>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</si>
  <si>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</si>
  <si>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</si>
  <si>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</si>
  <si>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</si>
  <si>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</si>
  <si>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</si>
  <si>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</si>
  <si>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</si>
  <si>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</si>
  <si>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</si>
  <si>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</si>
  <si>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</si>
  <si>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</si>
  <si>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</si>
  <si>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</si>
  <si>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</si>
  <si>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</si>
  <si>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</si>
  <si>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</si>
  <si>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</si>
  <si>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</si>
  <si>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</si>
  <si>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</si>
  <si>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</si>
  <si>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</si>
  <si>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</si>
  <si>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</si>
  <si>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</si>
  <si>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</si>
  <si>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</si>
  <si>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</si>
  <si>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</si>
  <si>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</si>
  <si>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</si>
  <si>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</si>
  <si>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</si>
  <si>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</si>
  <si>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</si>
  <si>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</si>
  <si>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</si>
  <si>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</si>
  <si>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</si>
  <si>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</si>
  <si>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</si>
  <si>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</si>
  <si>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</si>
  <si>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</si>
  <si>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</si>
  <si>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</si>
  <si>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</si>
  <si>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</si>
  <si>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</si>
  <si>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</si>
  <si>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</si>
  <si>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</si>
  <si>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</si>
  <si>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</si>
  <si>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</si>
  <si>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</si>
  <si>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</si>
  <si>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</si>
  <si>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</si>
  <si>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</si>
  <si>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</si>
  <si>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</si>
  <si>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</si>
  <si>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</si>
  <si>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</si>
  <si>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</si>
  <si>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</si>
  <si>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</si>
  <si>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</si>
  <si>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</si>
  <si>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</si>
  <si>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</si>
  <si>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</si>
  <si>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</si>
  <si>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</si>
  <si>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</si>
  <si>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</si>
  <si>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</si>
  <si>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</si>
  <si>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</si>
  <si>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</si>
  <si>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</si>
  <si>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</si>
  <si>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</si>
  <si>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</si>
  <si>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</si>
  <si>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</si>
  <si>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</si>
  <si>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</si>
  <si>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</si>
  <si>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</si>
  <si>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</si>
  <si>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</si>
  <si>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</si>
  <si>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</si>
  <si>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</si>
  <si>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</si>
  <si>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</si>
  <si>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</si>
  <si>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</si>
  <si>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</si>
  <si>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</si>
  <si>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</si>
  <si>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</si>
  <si>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</si>
  <si>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</si>
  <si>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</si>
  <si>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</si>
  <si>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</si>
  <si>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</si>
  <si>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</si>
  <si>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</si>
  <si>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</si>
  <si>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</si>
  <si>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</si>
  <si>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</si>
  <si>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</si>
  <si>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</si>
  <si>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</si>
  <si>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</si>
  <si>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</si>
  <si>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</si>
  <si>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</si>
  <si>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</si>
  <si>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</si>
  <si>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</si>
  <si>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</si>
  <si>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</si>
  <si>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</si>
  <si>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</si>
  <si>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</si>
  <si>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</si>
  <si>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</si>
  <si>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</si>
  <si>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</si>
  <si>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</si>
  <si>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</si>
  <si>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</si>
  <si>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</si>
  <si>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</si>
  <si>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</si>
  <si>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</si>
  <si>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</si>
  <si>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</si>
  <si>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</si>
  <si>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</si>
  <si>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</si>
  <si>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</si>
  <si>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</si>
  <si>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</si>
  <si>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</si>
  <si>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</si>
  <si>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</si>
  <si>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</si>
  <si>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</si>
  <si>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</si>
  <si>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</si>
  <si>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</si>
  <si>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</si>
  <si>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</si>
  <si>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</si>
  <si>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</si>
  <si>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</si>
  <si>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</si>
  <si>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</si>
  <si>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</si>
  <si>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</si>
  <si>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</si>
  <si>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</si>
  <si>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</si>
  <si>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</si>
  <si>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</si>
  <si>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</si>
  <si>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</si>
  <si>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</si>
  <si>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</si>
  <si>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</si>
  <si>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</si>
  <si>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</si>
  <si>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</si>
  <si>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</si>
  <si>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</si>
  <si>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</si>
  <si>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</si>
  <si>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</si>
  <si>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</si>
  <si>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</si>
  <si>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</si>
  <si>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</si>
  <si>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</si>
  <si>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</si>
  <si>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</si>
  <si>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</si>
  <si>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</si>
  <si>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</si>
  <si>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</si>
  <si>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</si>
  <si>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</si>
  <si>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</si>
  <si>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</si>
  <si>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</si>
  <si>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</si>
  <si>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</si>
  <si>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</si>
  <si>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</si>
  <si>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</si>
  <si>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</si>
  <si>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</si>
  <si>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</si>
  <si>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</si>
  <si>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</si>
  <si>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</si>
  <si>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</si>
  <si>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</si>
  <si>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</si>
  <si>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</si>
  <si>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</si>
  <si>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</si>
  <si>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</si>
  <si>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</si>
  <si>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</si>
  <si>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</si>
  <si>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</si>
  <si>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</si>
  <si>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</si>
  <si>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</si>
  <si>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</si>
  <si>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</si>
  <si>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</si>
  <si>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</si>
  <si>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</si>
  <si>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</si>
  <si>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</si>
  <si>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</si>
  <si>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</si>
  <si>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</si>
  <si>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</si>
  <si>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</si>
  <si>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</si>
  <si>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</si>
  <si>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</si>
  <si>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</si>
  <si>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</si>
  <si>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</si>
  <si>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</si>
  <si>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</si>
  <si>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</si>
  <si>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</si>
  <si>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</si>
  <si>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</si>
  <si>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</si>
  <si>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</si>
  <si>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</si>
  <si>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</si>
  <si>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</si>
  <si>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</si>
  <si>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</si>
  <si>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</si>
  <si>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</si>
  <si>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</si>
  <si>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</si>
  <si>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</si>
  <si>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</si>
  <si>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</si>
  <si>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</si>
  <si>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</si>
  <si>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</si>
  <si>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</si>
  <si>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</si>
  <si>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</si>
  <si>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</si>
  <si>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</si>
  <si>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</si>
  <si>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</si>
  <si>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</si>
  <si>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</si>
  <si>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</si>
  <si>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</si>
  <si>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</si>
  <si>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</si>
  <si>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</si>
  <si>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</si>
  <si>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</si>
  <si>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</si>
  <si>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</si>
  <si>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</si>
  <si>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</si>
  <si>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</si>
  <si>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</si>
  <si>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</si>
  <si>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</si>
  <si>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</si>
  <si>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</si>
  <si>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</si>
  <si>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</si>
  <si>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</si>
  <si>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</si>
  <si>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</si>
  <si>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</si>
  <si>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</si>
  <si>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</si>
  <si>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</si>
  <si>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</si>
  <si>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</si>
  <si>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</si>
  <si>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</si>
  <si>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</si>
  <si>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</si>
  <si>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</si>
  <si>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</si>
  <si>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</si>
  <si>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</si>
  <si>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</si>
  <si>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</si>
  <si>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</si>
  <si>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</si>
  <si>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</si>
  <si>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</si>
  <si>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</si>
  <si>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</si>
  <si>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</si>
  <si>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</si>
  <si>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</si>
  <si>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</si>
  <si>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</si>
  <si>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</si>
  <si>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</si>
  <si>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</si>
  <si>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</si>
  <si>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</si>
  <si>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</si>
  <si>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</si>
  <si>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</si>
  <si>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</si>
  <si>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</si>
  <si>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</si>
  <si>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</si>
  <si>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</si>
  <si>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</si>
  <si>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</si>
  <si>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</si>
  <si>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</si>
  <si>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</si>
  <si>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</si>
  <si>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</si>
  <si>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</si>
  <si>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</si>
  <si>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</si>
  <si>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</si>
  <si>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</si>
  <si>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</si>
  <si>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</si>
  <si>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</si>
  <si>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</si>
  <si>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</si>
  <si>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</si>
  <si>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</si>
  <si>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</si>
  <si>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</si>
  <si>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</si>
  <si>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</si>
  <si>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</si>
  <si>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</si>
  <si>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</si>
  <si>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</si>
  <si>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</si>
  <si>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</si>
  <si>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</si>
  <si>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</si>
  <si>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</si>
  <si>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</si>
  <si>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</si>
  <si>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</si>
  <si>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</si>
  <si>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</si>
  <si>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</si>
  <si>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</si>
  <si>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</si>
  <si>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</si>
  <si>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</si>
  <si>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</si>
  <si>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</si>
  <si>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</si>
  <si>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</si>
  <si>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</si>
  <si>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</si>
  <si>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</si>
  <si>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</si>
  <si>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</si>
  <si>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</si>
  <si>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</si>
  <si>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</si>
  <si>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</si>
  <si>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</si>
  <si>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</si>
  <si>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</si>
  <si>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</si>
  <si>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</si>
  <si>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</si>
  <si>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</si>
  <si>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</si>
  <si>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</si>
  <si>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</si>
  <si>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</si>
  <si>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</si>
  <si>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</si>
  <si>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</si>
  <si>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</si>
  <si>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</si>
  <si>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</si>
  <si>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</si>
  <si>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</si>
  <si>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</si>
  <si>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</si>
  <si>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</si>
  <si>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</si>
  <si>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</si>
  <si>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</si>
  <si>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</si>
  <si>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</si>
  <si>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</si>
  <si>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</si>
  <si>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</si>
  <si>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</si>
  <si>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</si>
  <si>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</si>
  <si>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</si>
  <si>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</si>
  <si>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</si>
  <si>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</si>
  <si>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</si>
  <si>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</si>
  <si>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</si>
  <si>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</si>
  <si>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</si>
  <si>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</si>
  <si>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</si>
  <si>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</si>
  <si>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</si>
  <si>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</si>
  <si>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</si>
  <si>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</si>
  <si>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</si>
  <si>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</si>
  <si>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</si>
  <si>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</si>
  <si>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</si>
  <si>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</si>
  <si>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</si>
  <si>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</si>
  <si>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</si>
  <si>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</si>
  <si>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</si>
  <si>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</si>
  <si>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</si>
  <si>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</si>
  <si>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</si>
  <si>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</si>
  <si>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</si>
  <si>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</si>
  <si>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</si>
  <si>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</si>
  <si>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</si>
  <si>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</si>
  <si>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</si>
  <si>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</si>
  <si>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</si>
  <si>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</si>
  <si>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</si>
  <si>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</si>
  <si>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</si>
  <si>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</si>
  <si>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</si>
  <si>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</si>
  <si>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</si>
  <si>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</si>
  <si>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</si>
  <si>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</si>
  <si>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</si>
  <si>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</si>
  <si>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</si>
  <si>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</si>
  <si>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</si>
  <si>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</si>
  <si>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</si>
  <si>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</si>
  <si>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</si>
  <si>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</si>
  <si>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</si>
  <si>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</si>
  <si>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</si>
  <si>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</si>
  <si>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</si>
  <si>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</si>
  <si>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</si>
  <si>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</si>
  <si>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</si>
  <si>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</si>
  <si>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</si>
  <si>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</si>
  <si>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</si>
  <si>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</si>
  <si>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</si>
  <si>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</si>
  <si>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</si>
  <si>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</si>
  <si>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</si>
  <si>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</si>
  <si>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</si>
  <si>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</si>
  <si>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</si>
  <si>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</si>
  <si>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</si>
  <si>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</si>
  <si>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</si>
  <si>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</si>
  <si>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</si>
  <si>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</si>
  <si>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</si>
  <si>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</si>
  <si>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</si>
  <si>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</si>
  <si>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</si>
  <si>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</si>
  <si>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</si>
  <si>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</si>
  <si>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</si>
  <si>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</si>
  <si>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</si>
  <si>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</si>
  <si>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</si>
  <si>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</si>
  <si>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</si>
  <si>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</si>
  <si>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</si>
  <si>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</si>
  <si>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</si>
  <si>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</si>
  <si>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</si>
  <si>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</si>
  <si>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</si>
  <si>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</si>
  <si>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</si>
  <si>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</si>
  <si>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</si>
  <si>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</si>
  <si>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</si>
  <si>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</si>
  <si>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</si>
  <si>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</si>
  <si>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</si>
  <si>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</si>
  <si>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</si>
  <si>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</si>
  <si>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</si>
  <si>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</si>
  <si>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</si>
  <si>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</si>
  <si>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</si>
  <si>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</si>
  <si>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</si>
  <si>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</si>
  <si>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</si>
  <si>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</si>
  <si>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</si>
  <si>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</si>
  <si>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</si>
  <si>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</si>
  <si>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</si>
  <si>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</si>
  <si>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</si>
  <si>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</si>
  <si>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</si>
  <si>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</si>
  <si>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</si>
  <si>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</si>
  <si>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</si>
  <si>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</si>
  <si>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</si>
  <si>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</si>
  <si>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</si>
  <si>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</si>
  <si>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</si>
  <si>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</si>
  <si>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</si>
  <si>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</si>
  <si>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</si>
  <si>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</si>
  <si>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</si>
  <si>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</si>
  <si>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</si>
  <si>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</si>
  <si>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</si>
  <si>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</si>
  <si>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</si>
  <si>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</si>
  <si>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</si>
  <si>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</si>
  <si>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</si>
  <si>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</si>
  <si>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</si>
  <si>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</si>
  <si>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</si>
  <si>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</si>
  <si>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</si>
  <si>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</si>
  <si>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</si>
  <si>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</si>
  <si>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</si>
  <si>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</si>
  <si>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</si>
  <si>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</si>
  <si>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</si>
  <si>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</si>
  <si>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</si>
  <si>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</si>
  <si>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</si>
  <si>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</si>
  <si>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</si>
  <si>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</si>
  <si>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</si>
  <si>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</si>
  <si>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</si>
  <si>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</si>
  <si>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</si>
  <si>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</si>
  <si>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</si>
  <si>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</si>
  <si>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</si>
  <si>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</si>
  <si>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</si>
  <si>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</si>
  <si>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</si>
  <si>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</si>
  <si>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</si>
  <si>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</si>
  <si>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</si>
  <si>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</si>
  <si>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</si>
  <si>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</si>
  <si>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</si>
  <si>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</si>
  <si>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</si>
  <si>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</si>
  <si>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</si>
  <si>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</si>
  <si>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</si>
  <si>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</si>
  <si>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</si>
  <si>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</si>
  <si>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</si>
  <si>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</si>
  <si>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</si>
  <si>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</si>
  <si>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</si>
  <si>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</si>
  <si>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</si>
  <si>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</si>
  <si>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</si>
  <si>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</si>
  <si>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</si>
  <si>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</si>
  <si>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</si>
  <si>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</si>
  <si>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</si>
  <si>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</si>
  <si>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</si>
  <si>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</si>
  <si>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</si>
  <si>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</si>
  <si>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</si>
  <si>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</si>
  <si>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</si>
  <si>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</si>
  <si>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</si>
  <si>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</si>
  <si>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</si>
  <si>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</si>
  <si>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</si>
  <si>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</si>
  <si>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</si>
  <si>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</si>
  <si>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</si>
  <si>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</si>
  <si>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</si>
  <si>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</si>
  <si>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</si>
  <si>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</si>
  <si>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</si>
  <si>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</si>
  <si>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</si>
  <si>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</si>
  <si>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</si>
  <si>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</si>
  <si>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</si>
  <si>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</si>
  <si>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</si>
  <si>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</si>
  <si>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</si>
  <si>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</si>
  <si>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</si>
  <si>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</si>
  <si>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</si>
  <si>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</si>
  <si>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</si>
  <si>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</si>
  <si>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</si>
  <si>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</si>
  <si>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</si>
  <si>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</si>
  <si>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</si>
  <si>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</si>
  <si>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</si>
  <si>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</si>
  <si>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</si>
  <si>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</si>
  <si>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</si>
  <si>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</si>
  <si>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</si>
  <si>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</si>
  <si>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</si>
  <si>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</si>
  <si>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</si>
  <si>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</si>
  <si>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</si>
  <si>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</si>
  <si>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</si>
  <si>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</si>
  <si>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</si>
  <si>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</si>
  <si>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</si>
  <si>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</si>
  <si>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</si>
  <si>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</si>
  <si>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</si>
  <si>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</si>
  <si>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</si>
  <si>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</si>
  <si>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</si>
  <si>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</si>
  <si>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</si>
  <si>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</si>
  <si>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</si>
  <si>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</si>
  <si>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</si>
  <si>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</si>
  <si>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</si>
  <si>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</si>
  <si>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</si>
  <si>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</si>
  <si>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</si>
  <si>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</si>
  <si>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</si>
  <si>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</si>
  <si>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</si>
  <si>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</si>
  <si>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</si>
  <si>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</si>
  <si>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</si>
  <si>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</si>
  <si>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</si>
  <si>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</si>
  <si>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</si>
  <si>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</si>
  <si>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</si>
  <si>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</si>
  <si>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</si>
  <si>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</si>
  <si>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</si>
  <si>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</si>
  <si>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</si>
  <si>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</si>
  <si>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</si>
  <si>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</si>
  <si>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</si>
  <si>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</si>
  <si>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</si>
  <si>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</si>
  <si>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</si>
  <si>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</si>
  <si>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</si>
  <si>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</si>
  <si>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</si>
  <si>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</si>
  <si>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</si>
  <si>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</si>
  <si>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</si>
  <si>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</si>
  <si>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</si>
  <si>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</si>
  <si>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</si>
  <si>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</si>
  <si>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</si>
  <si>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</si>
  <si>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</si>
  <si>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</si>
  <si>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</si>
  <si>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</si>
  <si>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</si>
  <si>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</si>
  <si>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</si>
  <si>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</si>
  <si>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</si>
  <si>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</si>
  <si>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</si>
  <si>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</si>
  <si>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</si>
  <si>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</si>
  <si>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</si>
  <si>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</si>
  <si>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</si>
  <si>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</si>
  <si>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</si>
  <si>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</si>
  <si>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</si>
  <si>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</si>
  <si>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</si>
  <si>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</si>
  <si>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</si>
  <si>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</si>
  <si>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</si>
  <si>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</si>
  <si>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</si>
  <si>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</si>
  <si>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</si>
  <si>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</si>
  <si>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</si>
  <si>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</si>
  <si>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</si>
  <si>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</si>
  <si>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</si>
  <si>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</si>
  <si>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</si>
  <si>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</si>
  <si>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</si>
  <si>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</si>
  <si>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</si>
  <si>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</si>
  <si>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</si>
  <si>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</si>
  <si>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</si>
  <si>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</si>
  <si>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</si>
  <si>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</si>
  <si>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</si>
  <si>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</si>
  <si>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</si>
  <si>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</si>
  <si>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</si>
  <si>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</si>
  <si>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</si>
  <si>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</si>
  <si>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</si>
  <si>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</si>
  <si>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</si>
  <si>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</si>
  <si>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</si>
  <si>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</si>
  <si>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</si>
  <si>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</si>
  <si>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</si>
  <si>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</si>
  <si>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</si>
  <si>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</si>
  <si>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</si>
  <si>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</si>
  <si>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</si>
  <si>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</si>
  <si>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</si>
  <si>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</si>
  <si>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</si>
  <si>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</si>
  <si>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</si>
  <si>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</si>
  <si>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</si>
  <si>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</si>
  <si>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</si>
  <si>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</si>
  <si>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</si>
  <si>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</si>
  <si>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</si>
  <si>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</si>
  <si>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</si>
  <si>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</si>
  <si>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</si>
  <si>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</si>
  <si>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</si>
  <si>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</si>
  <si>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</si>
  <si>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</si>
  <si>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</si>
  <si>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</si>
  <si>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</si>
  <si>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</si>
  <si>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</si>
  <si>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</si>
  <si>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</si>
  <si>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</si>
  <si>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</si>
  <si>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</si>
  <si>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</si>
  <si>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</si>
  <si>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</si>
  <si>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</si>
  <si>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</si>
  <si>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</si>
  <si>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</si>
  <si>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</si>
  <si>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</si>
  <si>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</si>
  <si>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</si>
  <si>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</si>
  <si>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</si>
  <si>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</si>
  <si>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</si>
  <si>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</si>
  <si>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</si>
  <si>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</si>
  <si>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</si>
  <si>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</si>
  <si>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</si>
  <si>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</si>
  <si>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</si>
  <si>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</si>
  <si>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</si>
  <si>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</si>
  <si>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</si>
  <si>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</si>
  <si>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</si>
  <si>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</si>
  <si>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</si>
  <si>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</si>
  <si>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</si>
  <si>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</si>
  <si>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</si>
  <si>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</si>
  <si>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</si>
  <si>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</si>
  <si>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</si>
  <si>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</si>
  <si>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</si>
  <si>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</si>
  <si>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</si>
  <si>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</si>
  <si>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</si>
  <si>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</si>
  <si>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</si>
  <si>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</si>
  <si>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</si>
  <si>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</si>
  <si>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</si>
  <si>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</si>
  <si>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</si>
  <si>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</si>
  <si>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</si>
  <si>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</si>
  <si>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</si>
  <si>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</si>
  <si>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</si>
  <si>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</si>
  <si>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</si>
  <si>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</si>
  <si>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</si>
  <si>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</si>
  <si>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</si>
  <si>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</si>
  <si>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</si>
  <si>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</si>
  <si>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</si>
  <si>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</si>
  <si>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</si>
  <si>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</si>
  <si>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</si>
  <si>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</si>
  <si>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</si>
  <si>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</si>
  <si>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</si>
  <si>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</si>
  <si>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</si>
  <si>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</si>
  <si>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</si>
  <si>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</si>
  <si>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</si>
  <si>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</si>
  <si>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</si>
  <si>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</si>
  <si>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</si>
  <si>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</si>
  <si>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</si>
  <si>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</si>
  <si>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</si>
  <si>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</si>
  <si>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</si>
  <si>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</si>
  <si>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</si>
  <si>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</si>
  <si>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</si>
  <si>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</si>
  <si>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</si>
  <si>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</si>
  <si>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</si>
  <si>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</si>
  <si>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</si>
  <si>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</si>
  <si>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</si>
  <si>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</si>
  <si>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</si>
  <si>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</si>
  <si>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</si>
  <si>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</si>
  <si>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</si>
  <si>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</si>
  <si>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</si>
  <si>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</si>
  <si>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</si>
  <si>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</si>
  <si>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</si>
  <si>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</si>
  <si>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</si>
  <si>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</si>
  <si>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</si>
  <si>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</si>
  <si>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</si>
  <si>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</si>
  <si>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</si>
  <si>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</si>
  <si>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</si>
  <si>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</si>
  <si>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</si>
  <si>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</si>
  <si>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</si>
  <si>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</si>
  <si>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</si>
  <si>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</si>
  <si>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</si>
  <si>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</si>
  <si>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</si>
  <si>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</si>
  <si>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</si>
  <si>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</si>
  <si>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</si>
  <si>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</si>
  <si>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</si>
  <si>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</si>
  <si>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</si>
  <si>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</si>
  <si>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</si>
  <si>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</si>
  <si>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</si>
  <si>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</si>
  <si>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</si>
  <si>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</si>
  <si>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</si>
  <si>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</si>
  <si>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</si>
  <si>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</si>
  <si>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</si>
  <si>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</si>
  <si>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</si>
  <si>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</si>
  <si>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</si>
  <si>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</si>
  <si>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</si>
  <si>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</si>
  <si>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</si>
  <si>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</si>
  <si>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</si>
  <si>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</si>
  <si>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</si>
  <si>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</si>
  <si>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</si>
  <si>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</si>
  <si>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</si>
  <si>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</si>
  <si>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</si>
  <si>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</si>
  <si>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</si>
  <si>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</si>
  <si>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</si>
  <si>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</si>
  <si>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</si>
  <si>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</si>
  <si>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</si>
  <si>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</si>
  <si>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</si>
  <si>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</si>
  <si>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</si>
  <si>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</si>
  <si>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</si>
  <si>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</si>
  <si>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</si>
  <si>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</si>
  <si>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</si>
  <si>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</si>
  <si>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</si>
  <si>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</si>
  <si>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</si>
  <si>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</si>
  <si>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</si>
  <si>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</si>
  <si>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</si>
  <si>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</si>
  <si>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</si>
  <si>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</si>
  <si>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</si>
  <si>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</si>
  <si>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</si>
  <si>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</si>
  <si>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</si>
  <si>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</si>
  <si>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</si>
  <si>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</si>
  <si>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</si>
  <si>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</si>
  <si>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</si>
  <si>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</si>
  <si>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</si>
  <si>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</si>
  <si>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</si>
  <si>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</si>
  <si>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</si>
  <si>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</si>
  <si>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</si>
  <si>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</si>
  <si>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</si>
  <si>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</si>
  <si>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</si>
  <si>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</si>
  <si>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</si>
  <si>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</si>
  <si>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</si>
  <si>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</si>
  <si>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</si>
  <si>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</si>
  <si>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</si>
  <si>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</si>
  <si>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</si>
  <si>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</si>
  <si>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</si>
  <si>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</si>
  <si>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</si>
  <si>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</si>
  <si>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</si>
  <si>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</si>
  <si>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</si>
  <si>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</si>
  <si>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</si>
  <si>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</si>
  <si>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</si>
  <si>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</si>
  <si>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</si>
  <si>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</si>
  <si>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</si>
  <si>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</si>
  <si>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</si>
  <si>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</si>
  <si>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</si>
  <si>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</si>
  <si>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</si>
  <si>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</si>
  <si>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</si>
  <si>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</si>
  <si>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</si>
  <si>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</si>
  <si>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</si>
  <si>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</si>
  <si>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</si>
  <si>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</si>
  <si>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</si>
  <si>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</si>
  <si>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</si>
  <si>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</si>
  <si>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</si>
  <si>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</si>
  <si>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</si>
  <si>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</si>
  <si>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</si>
  <si>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</si>
  <si>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</si>
  <si>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</si>
  <si>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</si>
  <si>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</si>
  <si>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</si>
  <si>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</si>
  <si>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</si>
  <si>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</si>
  <si>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</si>
  <si>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</si>
  <si>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</si>
  <si>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</si>
  <si>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</si>
  <si>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</si>
  <si>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</si>
  <si>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</si>
  <si>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</si>
  <si>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</si>
  <si>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</si>
  <si>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</si>
  <si>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</si>
  <si>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</si>
  <si>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</si>
  <si>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</si>
  <si>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</si>
  <si>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</si>
  <si>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</si>
  <si>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</si>
  <si>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</si>
  <si>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</si>
  <si>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</si>
  <si>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</si>
  <si>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</si>
  <si>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</si>
  <si>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</si>
  <si>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</si>
  <si>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</si>
  <si>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</si>
  <si>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</si>
  <si>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</si>
  <si>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</si>
  <si>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</si>
  <si>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</si>
  <si>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</si>
  <si>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</si>
  <si>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</si>
  <si>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</si>
  <si>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</si>
  <si>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</si>
  <si>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</si>
  <si>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</si>
  <si>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</si>
  <si>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</si>
  <si>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</si>
  <si>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</si>
  <si>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</si>
  <si>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</si>
  <si>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</si>
  <si>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</si>
  <si>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</si>
  <si>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</si>
  <si>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</si>
  <si>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</si>
  <si>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</si>
  <si>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</si>
  <si>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</si>
  <si>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</si>
  <si>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</si>
  <si>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</si>
  <si>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</si>
  <si>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</si>
  <si>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</si>
  <si>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</si>
  <si>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</si>
  <si>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</si>
  <si>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</si>
  <si>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</si>
  <si>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</si>
  <si>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</si>
  <si>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</si>
  <si>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</si>
  <si>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</si>
  <si>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</si>
  <si>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</si>
  <si>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</si>
  <si>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</si>
  <si>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</si>
  <si>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</si>
  <si>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</si>
  <si>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</si>
  <si>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</si>
  <si>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</si>
  <si>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</si>
  <si>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</si>
  <si>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</si>
  <si>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</si>
  <si>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</si>
  <si>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</si>
  <si>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</si>
  <si>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</si>
  <si>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</si>
  <si>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</si>
  <si>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</si>
  <si>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</si>
  <si>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</si>
  <si>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</si>
  <si>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</si>
  <si>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</si>
  <si>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</si>
  <si>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</si>
  <si>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</si>
  <si>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</si>
  <si>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</si>
  <si>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</si>
  <si>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</si>
  <si>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</si>
  <si>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</si>
  <si>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</si>
  <si>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</si>
  <si>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</si>
  <si>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</si>
  <si>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</si>
  <si>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</si>
  <si>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</si>
  <si>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</si>
  <si>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</si>
  <si>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</si>
  <si>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</si>
  <si>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</si>
  <si>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</si>
  <si>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</si>
  <si>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</si>
  <si>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</si>
  <si>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</si>
  <si>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</si>
  <si>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</si>
  <si>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</si>
  <si>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</si>
  <si>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</si>
  <si>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</si>
  <si>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</si>
  <si>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</si>
  <si>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</si>
  <si>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</si>
  <si>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</si>
  <si>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</si>
  <si>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</si>
  <si>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</si>
  <si>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</si>
  <si>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</si>
  <si>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</si>
  <si>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</si>
  <si>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</si>
  <si>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</si>
  <si>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</si>
  <si>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</si>
  <si>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</si>
  <si>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</si>
  <si>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</si>
  <si>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</si>
  <si>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</si>
  <si>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</si>
  <si>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</si>
  <si>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</si>
  <si>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</si>
  <si>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</si>
  <si>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</si>
  <si>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</si>
  <si>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</si>
  <si>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</si>
  <si>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</si>
  <si>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</si>
  <si>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</si>
  <si>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</si>
  <si>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</si>
  <si>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</si>
  <si>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</si>
  <si>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</si>
  <si>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</si>
  <si>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</si>
  <si>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</si>
  <si>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</si>
  <si>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</si>
  <si>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</si>
  <si>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</si>
  <si>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</si>
  <si>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</si>
  <si>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</si>
  <si>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</si>
  <si>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</si>
  <si>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</si>
  <si>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</si>
  <si>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</si>
  <si>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</si>
  <si>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</si>
  <si>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</si>
  <si>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</si>
  <si>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</si>
  <si>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</si>
  <si>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</si>
  <si>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</si>
  <si>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</si>
  <si>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</si>
  <si>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</si>
  <si>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</si>
  <si>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</si>
  <si>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</si>
  <si>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</si>
  <si>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</si>
  <si>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</si>
  <si>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</si>
  <si>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</si>
  <si>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</si>
  <si>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</si>
  <si>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</si>
  <si>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</si>
  <si>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</si>
  <si>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</si>
  <si>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</si>
  <si>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</si>
  <si>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</si>
  <si>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</si>
  <si>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</si>
  <si>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</si>
  <si>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</si>
  <si>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</si>
  <si>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</si>
  <si>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</si>
  <si>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</si>
  <si>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</si>
  <si>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</si>
  <si>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</si>
  <si>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</si>
  <si>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</si>
  <si>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</si>
  <si>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</si>
  <si>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</si>
  <si>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</si>
  <si>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</si>
  <si>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</si>
  <si>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</si>
  <si>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</si>
  <si>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</si>
  <si>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</si>
  <si>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</si>
  <si>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</si>
  <si>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</si>
  <si>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</si>
  <si>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</si>
  <si>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</si>
  <si>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</si>
  <si>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</si>
  <si>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</si>
  <si>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</si>
  <si>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</si>
  <si>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</si>
  <si>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</si>
  <si>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</si>
  <si>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</si>
  <si>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</si>
  <si>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</si>
  <si>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</si>
  <si>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</si>
  <si>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</si>
  <si>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</si>
  <si>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</si>
  <si>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</si>
  <si>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</si>
  <si>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</si>
  <si>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</si>
  <si>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</si>
  <si>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</si>
  <si>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</si>
  <si>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</si>
  <si>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</si>
  <si>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</si>
  <si>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</si>
  <si>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</si>
  <si>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</si>
  <si>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</si>
  <si>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</si>
  <si>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</si>
  <si>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</si>
  <si>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</si>
  <si>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</si>
  <si>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</si>
  <si>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</si>
  <si>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</si>
  <si>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</si>
  <si>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</si>
  <si>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</si>
  <si>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</si>
  <si>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</si>
  <si>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</si>
  <si>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</si>
  <si>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</si>
  <si>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</si>
  <si>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</si>
  <si>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</si>
  <si>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</si>
  <si>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</si>
  <si>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</si>
  <si>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</si>
  <si>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</si>
  <si>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</si>
  <si>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</si>
  <si>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</si>
  <si>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</si>
  <si>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</si>
  <si>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</si>
  <si>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</si>
  <si>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</si>
  <si>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</si>
  <si>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</si>
  <si>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</si>
  <si>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</si>
  <si>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</si>
  <si>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</si>
  <si>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</si>
  <si>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</si>
  <si>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</si>
  <si>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</si>
  <si>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</si>
  <si>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</si>
  <si>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</si>
  <si>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</si>
  <si>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</si>
  <si>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</si>
  <si>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</si>
  <si>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</si>
  <si>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</si>
  <si>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</si>
  <si>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</si>
  <si>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</si>
  <si>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</si>
  <si>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</si>
  <si>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</si>
  <si>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</si>
  <si>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</si>
  <si>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</si>
  <si>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</si>
  <si>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</si>
  <si>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</si>
  <si>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</si>
  <si>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</si>
  <si>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</si>
  <si>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</si>
  <si>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</si>
  <si>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</si>
  <si>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</si>
  <si>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</si>
  <si>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</si>
  <si>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</si>
  <si>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</si>
  <si>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</si>
  <si>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</si>
  <si>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</si>
  <si>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</si>
  <si>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</si>
  <si>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</si>
  <si>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</si>
  <si>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</si>
  <si>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</si>
  <si>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</si>
  <si>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</si>
  <si>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</si>
  <si>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</si>
  <si>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</si>
  <si>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</si>
  <si>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</si>
  <si>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</si>
  <si>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</si>
  <si>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</si>
  <si>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</si>
  <si>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</si>
  <si>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</si>
  <si>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</si>
  <si>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</si>
  <si>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</si>
  <si>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</si>
  <si>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</si>
  <si>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</si>
  <si>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</si>
  <si>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</si>
  <si>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</si>
  <si>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</si>
  <si>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</si>
  <si>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</si>
  <si>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</si>
  <si>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</si>
  <si>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</si>
  <si>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</si>
  <si>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</si>
  <si>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</si>
  <si>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</si>
  <si>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</si>
  <si>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</si>
  <si>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</si>
  <si>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</si>
  <si>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</si>
  <si>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</si>
  <si>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</si>
  <si>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</si>
  <si>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</si>
  <si>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</si>
  <si>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</si>
  <si>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</si>
  <si>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</si>
  <si>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</si>
  <si>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</si>
  <si>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</si>
  <si>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</si>
  <si>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</si>
  <si>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</si>
  <si>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</si>
  <si>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</si>
  <si>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</si>
  <si>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</si>
  <si>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</si>
  <si>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</si>
  <si>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</si>
  <si>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</si>
  <si>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</si>
  <si>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</si>
  <si>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</si>
  <si>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</si>
  <si>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</si>
  <si>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</si>
  <si>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</si>
  <si>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</si>
  <si>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</si>
  <si>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</si>
  <si>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</si>
  <si>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</si>
  <si>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</si>
  <si>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</si>
  <si>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</si>
  <si>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</si>
  <si>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</si>
  <si>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</si>
  <si>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</si>
  <si>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</si>
  <si>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</si>
  <si>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</si>
  <si>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</si>
  <si>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</si>
  <si>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</si>
  <si>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</si>
  <si>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</si>
  <si>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</si>
  <si>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</si>
  <si>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</si>
  <si>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</si>
  <si>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</si>
  <si>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</si>
  <si>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</si>
  <si>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</si>
  <si>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</si>
  <si>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</si>
  <si>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</si>
  <si>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</si>
  <si>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</si>
  <si>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</si>
  <si>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</si>
  <si>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</si>
  <si>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</si>
  <si>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</si>
  <si>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</si>
  <si>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</si>
  <si>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</si>
  <si>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</si>
  <si>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</si>
  <si>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</si>
  <si>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</si>
  <si>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</si>
  <si>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</si>
  <si>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</si>
  <si>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</si>
  <si>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</si>
  <si>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</si>
  <si>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</si>
  <si>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</si>
  <si>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</si>
  <si>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</si>
  <si>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</si>
  <si>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</si>
  <si>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</si>
  <si>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</si>
  <si>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</si>
  <si>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</si>
  <si>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</si>
  <si>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</si>
  <si>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</si>
  <si>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</si>
  <si>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</si>
  <si>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</si>
  <si>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</si>
  <si>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</si>
  <si>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</si>
  <si>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</si>
  <si>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</si>
  <si>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</si>
  <si>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</si>
  <si>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</si>
  <si>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</si>
  <si>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</si>
  <si>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</si>
  <si>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</si>
  <si>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</si>
  <si>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</si>
  <si>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</si>
  <si>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</si>
  <si>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</si>
  <si>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</si>
  <si>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</si>
  <si>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</si>
  <si>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</si>
  <si>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</si>
  <si>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</si>
  <si>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</si>
  <si>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</si>
  <si>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</si>
  <si>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</si>
  <si>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</si>
  <si>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</si>
  <si>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</si>
  <si>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</si>
  <si>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</si>
  <si>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</si>
  <si>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</si>
  <si>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</si>
  <si>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</si>
  <si>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</si>
  <si>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</si>
  <si>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</si>
  <si>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</si>
  <si>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</si>
  <si>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</si>
  <si>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</si>
  <si>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</si>
  <si>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</si>
  <si>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</si>
  <si>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</si>
  <si>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</si>
  <si>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</si>
  <si>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</si>
  <si>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</si>
  <si>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</si>
  <si>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</si>
  <si>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</si>
  <si>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</si>
  <si>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</si>
  <si>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</si>
  <si>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</si>
  <si>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</si>
  <si>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</si>
  <si>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</si>
  <si>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</si>
  <si>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</si>
  <si>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</si>
  <si>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</si>
  <si>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</si>
  <si>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</si>
  <si>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</si>
  <si>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</si>
  <si>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</si>
  <si>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</si>
  <si>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</si>
  <si>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</si>
  <si>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</si>
  <si>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</si>
  <si>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</si>
  <si>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</si>
  <si>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</si>
  <si>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</si>
  <si>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</si>
  <si>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</si>
  <si>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</si>
  <si>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</si>
  <si>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</si>
  <si>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</si>
  <si>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</si>
  <si>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</si>
  <si>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</si>
  <si>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</si>
  <si>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</si>
  <si>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</si>
  <si>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</si>
  <si>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</si>
  <si>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</si>
  <si>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</si>
  <si>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</si>
  <si>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</si>
  <si>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</si>
  <si>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</si>
  <si>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</si>
  <si>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</si>
  <si>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</si>
  <si>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</si>
  <si>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</si>
  <si>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</si>
  <si>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</si>
  <si>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</si>
  <si>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</si>
  <si>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</si>
  <si>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</si>
  <si>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</si>
  <si>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</si>
  <si>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</si>
  <si>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</si>
  <si>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</si>
  <si>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</si>
  <si>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</si>
  <si>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</si>
  <si>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</si>
  <si>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</si>
  <si>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</si>
  <si>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</si>
  <si>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</si>
  <si>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</si>
  <si>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</si>
  <si>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</si>
  <si>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</si>
  <si>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</si>
  <si>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</si>
  <si>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</si>
  <si>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</si>
  <si>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</si>
  <si>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</si>
  <si>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</si>
  <si>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</si>
  <si>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</si>
  <si>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</si>
  <si>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</si>
  <si>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</si>
  <si>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</si>
  <si>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</si>
  <si>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</si>
  <si>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</si>
  <si>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</si>
  <si>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</si>
  <si>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</si>
  <si>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</si>
  <si>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</si>
  <si>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</si>
  <si>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</si>
  <si>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</si>
  <si>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</si>
  <si>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</si>
  <si>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</si>
  <si>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</si>
  <si>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</si>
  <si>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</si>
  <si>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</si>
  <si>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</si>
  <si>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</si>
  <si>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</si>
  <si>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</si>
  <si>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</si>
  <si>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</si>
  <si>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</si>
  <si>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</si>
  <si>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</si>
  <si>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</si>
  <si>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</si>
  <si>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</si>
  <si>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</si>
  <si>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</si>
  <si>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</si>
  <si>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</si>
  <si>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</si>
  <si>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</si>
  <si>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</si>
  <si>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</si>
  <si>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</si>
  <si>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</si>
  <si>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</si>
  <si>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</si>
  <si>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</si>
  <si>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</si>
  <si>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</si>
  <si>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</si>
  <si>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</si>
  <si>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</si>
  <si>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</si>
  <si>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</si>
  <si>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</si>
  <si>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</si>
  <si>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</si>
  <si>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</si>
  <si>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</si>
  <si>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</si>
  <si>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</si>
  <si>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</si>
  <si>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</si>
  <si>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</si>
  <si>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</si>
  <si>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</si>
  <si>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</si>
  <si>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</si>
  <si>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</si>
  <si>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</si>
  <si>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</si>
  <si>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</si>
  <si>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</si>
  <si>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</si>
  <si>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</si>
  <si>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</si>
  <si>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</si>
  <si>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</si>
  <si>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</si>
  <si>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</si>
  <si>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</si>
  <si>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</si>
  <si>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</si>
  <si>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</si>
  <si>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</si>
  <si>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</si>
  <si>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</si>
  <si>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</si>
  <si>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</si>
  <si>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</si>
  <si>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</si>
  <si>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</si>
  <si>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</si>
  <si>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</si>
  <si>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</si>
  <si>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</si>
  <si>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</si>
  <si>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</si>
  <si>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</si>
  <si>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</si>
  <si>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</si>
  <si>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</si>
  <si>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</si>
  <si>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</si>
  <si>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</si>
  <si>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</si>
  <si>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</si>
  <si>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</si>
  <si>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</si>
  <si>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</si>
  <si>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</si>
  <si>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</si>
  <si>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</si>
  <si>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</si>
  <si>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</si>
  <si>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</si>
  <si>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</si>
  <si>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</si>
  <si>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</si>
  <si>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</si>
  <si>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</si>
  <si>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</si>
  <si>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</si>
  <si>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</si>
  <si>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</si>
  <si>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</si>
  <si>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</si>
  <si>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</si>
  <si>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</si>
  <si>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</si>
  <si>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</si>
  <si>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</si>
  <si>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</si>
  <si>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</si>
  <si>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</si>
  <si>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</si>
  <si>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</si>
  <si>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</si>
  <si>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</si>
  <si>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</si>
  <si>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</si>
  <si>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</si>
  <si>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</si>
  <si>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</si>
  <si>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</si>
  <si>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</si>
  <si>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</si>
  <si>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</si>
  <si>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</si>
  <si>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</si>
  <si>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</si>
  <si>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</si>
  <si>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</si>
  <si>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</si>
  <si>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</si>
  <si>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</si>
  <si>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</si>
  <si>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</si>
  <si>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</si>
  <si>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</si>
  <si>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</si>
  <si>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</si>
  <si>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</si>
  <si>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</si>
  <si>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</si>
  <si>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</si>
  <si>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</si>
  <si>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</si>
  <si>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</si>
  <si>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</si>
  <si>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</si>
  <si>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</si>
  <si>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</si>
  <si>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</si>
  <si>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</si>
  <si>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</si>
  <si>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</si>
  <si>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</si>
  <si>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</si>
  <si>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</si>
  <si>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</si>
  <si>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</si>
  <si>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</si>
  <si>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</si>
  <si>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</si>
  <si>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</si>
  <si>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</si>
  <si>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</si>
  <si>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</si>
  <si>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</si>
  <si>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</si>
  <si>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</si>
  <si>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</si>
  <si>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</si>
  <si>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</si>
  <si>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</si>
  <si>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</si>
  <si>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</si>
  <si>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</si>
  <si>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</si>
  <si>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</si>
  <si>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</si>
  <si>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</si>
  <si>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</si>
  <si>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</si>
  <si>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</si>
  <si>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</si>
  <si>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</si>
  <si>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</si>
  <si>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</si>
  <si>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</si>
  <si>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</si>
  <si>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</si>
  <si>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</si>
  <si>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</si>
  <si>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</si>
  <si>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</si>
  <si>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</si>
  <si>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</si>
  <si>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</si>
  <si>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</si>
  <si>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</si>
  <si>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</si>
  <si>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</si>
  <si>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</si>
  <si>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</si>
  <si>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</si>
  <si>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</si>
  <si>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</si>
  <si>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</si>
  <si>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</si>
  <si>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</si>
  <si>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</si>
  <si>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</si>
  <si>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</si>
  <si>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</si>
  <si>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</si>
  <si>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</si>
  <si>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</si>
  <si>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</si>
  <si>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</si>
  <si>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</si>
  <si>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</si>
  <si>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</si>
  <si>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</si>
  <si>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</si>
  <si>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</si>
  <si>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</si>
  <si>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</si>
  <si>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</si>
  <si>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</si>
  <si>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</si>
  <si>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</si>
  <si>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</si>
  <si>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</si>
  <si>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</si>
  <si>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</si>
  <si>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</si>
  <si>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</si>
  <si>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</si>
  <si>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</si>
  <si>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</si>
  <si>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</si>
  <si>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</si>
  <si>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</si>
  <si>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</si>
  <si>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</si>
  <si>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</si>
  <si>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</si>
  <si>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</si>
  <si>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</si>
  <si>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</si>
  <si>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</si>
  <si>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</si>
  <si>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</si>
  <si>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</si>
  <si>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</si>
  <si>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</si>
  <si>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</si>
  <si>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</si>
  <si>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</si>
  <si>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</si>
  <si>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</si>
  <si>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</si>
  <si>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</si>
  <si>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</si>
  <si>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</si>
  <si>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</si>
  <si>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</si>
  <si>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</si>
  <si>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</si>
  <si>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</si>
  <si>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</si>
  <si>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</si>
  <si>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</si>
  <si>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</si>
  <si>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</si>
  <si>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</si>
  <si>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</si>
  <si>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</si>
  <si>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</si>
  <si>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</si>
  <si>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</si>
  <si>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</si>
  <si>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</si>
  <si>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</si>
  <si>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</si>
  <si>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</si>
  <si>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</si>
  <si>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</si>
  <si>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</si>
  <si>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</si>
  <si>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</si>
  <si>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</si>
  <si>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</si>
  <si>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</si>
  <si>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</si>
  <si>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</si>
  <si>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</si>
  <si>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</si>
  <si>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</si>
  <si>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</si>
  <si>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</si>
  <si>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</si>
  <si>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</si>
  <si>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</si>
  <si>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</si>
  <si>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</si>
  <si>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</si>
  <si>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</si>
  <si>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</si>
  <si>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</si>
  <si>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</si>
  <si>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</si>
  <si>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</si>
  <si>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</si>
  <si>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</si>
  <si>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</si>
  <si>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</si>
  <si>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</si>
  <si>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</si>
  <si>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</si>
  <si>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</si>
  <si>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</si>
  <si>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</si>
  <si>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</si>
  <si>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</si>
  <si>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</si>
  <si>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</si>
  <si>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</si>
  <si>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</si>
  <si>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</si>
  <si>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</si>
  <si>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</si>
  <si>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</si>
  <si>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</si>
  <si>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</si>
  <si>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</si>
  <si>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</si>
  <si>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</si>
  <si>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</si>
  <si>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</si>
  <si>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</si>
  <si>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</si>
  <si>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</si>
  <si>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</si>
  <si>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</si>
  <si>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</si>
  <si>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</si>
  <si>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</si>
  <si>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</si>
  <si>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</si>
  <si>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</si>
  <si>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</si>
  <si>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</si>
  <si>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</si>
  <si>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</si>
  <si>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</si>
  <si>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</si>
  <si>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</si>
  <si>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</si>
  <si>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</si>
  <si>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</si>
  <si>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</si>
  <si>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</si>
  <si>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</si>
  <si>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</si>
  <si>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</si>
  <si>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</si>
  <si>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</si>
  <si>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</si>
  <si>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</si>
  <si>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</si>
  <si>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</si>
  <si>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</si>
  <si>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</si>
  <si>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</si>
  <si>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</si>
  <si>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</si>
  <si>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</si>
  <si>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</si>
  <si>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</si>
  <si>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</si>
  <si>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</si>
  <si>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</si>
  <si>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</si>
  <si>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</si>
  <si>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</si>
  <si>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</si>
  <si>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</si>
  <si>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</si>
  <si>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</si>
  <si>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</si>
  <si>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</si>
  <si>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</si>
  <si>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</si>
  <si>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</si>
  <si>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</si>
  <si>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</si>
  <si>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</si>
  <si>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</si>
  <si>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</si>
  <si>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</si>
  <si>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</si>
  <si>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</si>
  <si>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</si>
  <si>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</si>
  <si>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</si>
  <si>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</si>
  <si>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</si>
  <si>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</si>
  <si>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</si>
  <si>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</si>
  <si>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</si>
  <si>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</si>
  <si>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</si>
  <si>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</si>
  <si>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</si>
  <si>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</si>
  <si>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</si>
  <si>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</si>
  <si>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</si>
  <si>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</si>
  <si>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</si>
  <si>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</si>
  <si>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</si>
  <si>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</si>
  <si>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</si>
  <si>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</si>
  <si>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</si>
  <si>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</si>
  <si>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</si>
  <si>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</si>
  <si>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</si>
  <si>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</si>
  <si>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</si>
  <si>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</si>
  <si>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</si>
  <si>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</si>
  <si>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</si>
  <si>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</si>
  <si>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</si>
  <si>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</si>
  <si>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</si>
  <si>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</si>
  <si>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</si>
  <si>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</si>
  <si>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</si>
  <si>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</si>
  <si>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</si>
  <si>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</si>
  <si>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</si>
  <si>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</si>
  <si>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</si>
  <si>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</si>
  <si>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</si>
  <si>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</si>
  <si>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</si>
  <si>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</si>
  <si>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</si>
  <si>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</si>
  <si>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</si>
  <si>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</si>
  <si>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</si>
  <si>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</si>
  <si>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</si>
  <si>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</si>
  <si>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</si>
  <si>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</si>
  <si>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</si>
  <si>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</si>
  <si>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</si>
  <si>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</si>
  <si>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</si>
  <si>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</si>
  <si>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</si>
  <si>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</si>
  <si>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</si>
  <si>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</si>
  <si>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</si>
  <si>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</si>
  <si>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</si>
  <si>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</si>
  <si>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</si>
  <si>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</si>
  <si>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</si>
  <si>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</si>
  <si>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</si>
  <si>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</si>
  <si>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</si>
  <si>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</si>
  <si>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</si>
  <si>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</si>
  <si>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</si>
  <si>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</si>
  <si>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</si>
  <si>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</si>
  <si>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</si>
  <si>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</si>
  <si>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</si>
  <si>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</si>
  <si>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</si>
  <si>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</si>
  <si>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</si>
  <si>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</si>
  <si>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</si>
  <si>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</si>
  <si>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</si>
  <si>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</si>
  <si>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</si>
  <si>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</si>
  <si>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</si>
  <si>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</si>
  <si>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</si>
  <si>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</si>
  <si>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</si>
  <si>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</si>
  <si>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</si>
  <si>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</si>
  <si>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</si>
  <si>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</si>
  <si>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</si>
  <si>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</si>
  <si>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</si>
  <si>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</si>
  <si>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</si>
  <si>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</si>
  <si>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</si>
  <si>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</si>
  <si>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</si>
  <si>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</si>
  <si>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</si>
  <si>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</si>
  <si>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</si>
  <si>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</si>
  <si>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</si>
  <si>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</si>
  <si>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</si>
  <si>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</si>
  <si>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</si>
  <si>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</si>
  <si>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</si>
  <si>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</si>
  <si>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</si>
  <si>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</si>
  <si>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</si>
  <si>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</si>
  <si>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</si>
  <si>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</si>
  <si>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</si>
  <si>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</si>
  <si>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</si>
  <si>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</si>
  <si>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</si>
  <si>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</si>
  <si>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</si>
  <si>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</si>
  <si>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</si>
  <si>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</si>
  <si>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</si>
  <si>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</si>
  <si>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</si>
  <si>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</si>
  <si>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</si>
  <si>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</si>
  <si>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</si>
  <si>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</si>
  <si>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</si>
  <si>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</si>
  <si>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</si>
  <si>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</si>
  <si>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</si>
  <si>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</si>
  <si>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</si>
  <si>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</si>
  <si>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</si>
  <si>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</si>
  <si>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</si>
  <si>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</si>
  <si>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</si>
  <si>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</si>
  <si>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</si>
  <si>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</si>
  <si>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</si>
  <si>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</si>
  <si>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</si>
  <si>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</si>
  <si>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</si>
  <si>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</si>
  <si>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</si>
  <si>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</si>
  <si>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</si>
  <si>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</si>
  <si>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</si>
  <si>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</si>
  <si>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</si>
  <si>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</si>
  <si>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</si>
  <si>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</si>
  <si>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</si>
  <si>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</si>
  <si>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</si>
  <si>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</si>
  <si>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</si>
  <si>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</si>
  <si>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</si>
  <si>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</si>
  <si>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</si>
  <si>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</si>
  <si>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</si>
  <si>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</si>
  <si>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</si>
  <si>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</si>
  <si>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</si>
  <si>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</si>
  <si>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</si>
  <si>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</si>
  <si>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</si>
  <si>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</si>
  <si>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</si>
  <si>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</si>
  <si>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</si>
  <si>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</si>
  <si>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</si>
  <si>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</si>
  <si>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</si>
  <si>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</si>
  <si>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</si>
  <si>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</si>
  <si>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</si>
  <si>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</si>
  <si>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</si>
  <si>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</si>
  <si>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</si>
  <si>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</si>
  <si>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</si>
  <si>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</si>
  <si>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</si>
  <si>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</si>
  <si>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</si>
  <si>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</si>
  <si>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</si>
  <si>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</si>
  <si>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</si>
  <si>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</si>
  <si>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</si>
  <si>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</si>
  <si>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</si>
  <si>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</si>
  <si>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</si>
  <si>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</si>
  <si>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</si>
  <si>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</si>
  <si>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</si>
  <si>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</si>
  <si>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</si>
  <si>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</si>
  <si>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</si>
  <si>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</si>
  <si>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</si>
  <si>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</si>
  <si>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</si>
  <si>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</si>
  <si>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</si>
  <si>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</si>
  <si>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</si>
  <si>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</si>
  <si>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</si>
  <si>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</si>
  <si>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</si>
  <si>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</si>
  <si>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</si>
  <si>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</si>
  <si>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</si>
  <si>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</si>
  <si>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</si>
  <si>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</si>
  <si>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</si>
  <si>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</si>
  <si>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</si>
  <si>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</si>
  <si>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</si>
  <si>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</si>
  <si>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</si>
  <si>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</si>
  <si>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</si>
  <si>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</si>
  <si>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</si>
  <si>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</si>
  <si>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</si>
  <si>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</si>
  <si>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</si>
  <si>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</si>
  <si>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</si>
  <si>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</si>
  <si>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</si>
  <si>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</si>
  <si>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</si>
  <si>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</si>
  <si>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</si>
  <si>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</si>
  <si>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</si>
  <si>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</si>
  <si>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</si>
  <si>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</si>
  <si>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</si>
  <si>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</si>
  <si>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</si>
  <si>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</si>
  <si>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</si>
  <si>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</si>
  <si>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</si>
  <si>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</si>
  <si>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</si>
  <si>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</si>
  <si>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</si>
  <si>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</si>
  <si>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</si>
  <si>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</si>
  <si>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</si>
  <si>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</si>
  <si>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</si>
  <si>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</si>
  <si>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</si>
  <si>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</si>
  <si>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</si>
  <si>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</si>
  <si>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</si>
  <si>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</si>
  <si>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</si>
  <si>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</si>
  <si>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</si>
  <si>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</si>
  <si>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</si>
  <si>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</si>
  <si>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</si>
  <si>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</si>
  <si>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</si>
  <si>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</si>
  <si>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</si>
  <si>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</si>
  <si>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</si>
  <si>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</si>
  <si>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</si>
  <si>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</si>
  <si>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</si>
  <si>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</si>
  <si>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</si>
  <si>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</si>
  <si>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</si>
  <si>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</si>
  <si>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</si>
  <si>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</si>
  <si>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</si>
  <si>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</si>
  <si>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</si>
  <si>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</si>
  <si>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</si>
  <si>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</si>
  <si>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</si>
  <si>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</si>
  <si>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</si>
  <si>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</si>
  <si>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</si>
  <si>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</si>
  <si>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</si>
  <si>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</si>
  <si>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</si>
  <si>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</si>
  <si>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</si>
  <si>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</si>
  <si>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</si>
  <si>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</si>
  <si>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</si>
  <si>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</si>
  <si>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</si>
  <si>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</si>
  <si>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</si>
  <si>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</si>
  <si>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</si>
  <si>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</si>
  <si>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</si>
  <si>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</si>
  <si>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</si>
  <si>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</si>
  <si>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</si>
  <si>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</si>
  <si>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</si>
  <si>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</si>
  <si>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</si>
  <si>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</si>
  <si>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</si>
  <si>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</si>
  <si>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</si>
  <si>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</si>
  <si>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</si>
  <si>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</si>
  <si>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</si>
  <si>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</si>
  <si>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</si>
  <si>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</si>
  <si>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</si>
  <si>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</si>
  <si>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</si>
  <si>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</si>
  <si>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</si>
  <si>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</si>
  <si>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</si>
  <si>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</si>
  <si>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</si>
  <si>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</si>
  <si>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</si>
  <si>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</si>
  <si>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</si>
  <si>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</si>
  <si>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</si>
  <si>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</si>
  <si>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</si>
  <si>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</si>
  <si>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</si>
  <si>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</si>
  <si>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</si>
  <si>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</si>
  <si>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</si>
  <si>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</si>
  <si>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</si>
  <si>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</si>
  <si>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</si>
  <si>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</si>
  <si>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</si>
  <si>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</si>
  <si>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</si>
  <si>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</si>
  <si>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</si>
  <si>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</si>
  <si>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</si>
  <si>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</si>
  <si>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</si>
  <si>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</si>
  <si>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</si>
  <si>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</si>
  <si>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</si>
  <si>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</si>
  <si>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</si>
  <si>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</si>
  <si>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</si>
  <si>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</si>
  <si>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</si>
  <si>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</si>
  <si>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</si>
  <si>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</si>
  <si>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</si>
  <si>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</si>
  <si>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</si>
  <si>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</si>
  <si>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</si>
  <si>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</si>
  <si>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</si>
  <si>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</si>
  <si>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</si>
  <si>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</si>
  <si>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</si>
  <si>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</si>
  <si>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</si>
  <si>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</si>
  <si>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</si>
  <si>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</si>
  <si>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</si>
  <si>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</si>
  <si>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</si>
  <si>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</si>
  <si>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</si>
  <si>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</si>
  <si>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</si>
  <si>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</si>
  <si>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</si>
  <si>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</si>
  <si>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</si>
  <si>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</si>
  <si>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</si>
  <si>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</si>
  <si>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</si>
  <si>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</si>
  <si>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</si>
  <si>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</si>
  <si>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</si>
  <si>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</si>
  <si>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</si>
  <si>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</si>
  <si>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</si>
  <si>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</si>
  <si>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</si>
  <si>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</si>
  <si>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</si>
  <si>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</si>
  <si>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</si>
  <si>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</si>
  <si>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</si>
  <si>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</si>
  <si>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</si>
  <si>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</si>
  <si>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</si>
  <si>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</si>
  <si>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</si>
  <si>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</si>
  <si>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</si>
  <si>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</si>
  <si>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</si>
  <si>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</si>
  <si>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</si>
  <si>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</si>
  <si>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</si>
  <si>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</si>
  <si>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</si>
  <si>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</si>
  <si>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</si>
  <si>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</si>
  <si>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</si>
  <si>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</si>
  <si>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</si>
  <si>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</si>
  <si>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</si>
  <si>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</si>
  <si>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</si>
  <si>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</si>
  <si>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</si>
  <si>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</si>
  <si>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</si>
  <si>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</si>
  <si>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</si>
  <si>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</si>
  <si>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</si>
  <si>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</si>
  <si>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</si>
  <si>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</si>
  <si>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</si>
  <si>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</si>
  <si>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</si>
  <si>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</si>
  <si>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</si>
  <si>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</si>
  <si>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</si>
  <si>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</si>
  <si>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</si>
  <si>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</si>
  <si>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</si>
  <si>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</si>
  <si>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</si>
  <si>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</si>
  <si>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</si>
  <si>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</si>
  <si>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</si>
  <si>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</si>
  <si>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</si>
  <si>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</si>
  <si>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</si>
  <si>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</si>
  <si>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</si>
  <si>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</si>
  <si>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</si>
  <si>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</si>
  <si>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</si>
  <si>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</si>
  <si>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</si>
  <si>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</si>
  <si>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</si>
  <si>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</si>
  <si>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</si>
  <si>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</si>
  <si>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</si>
  <si>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</si>
  <si>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</si>
  <si>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</si>
  <si>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</si>
  <si>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</si>
  <si>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</si>
  <si>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</si>
  <si>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</si>
  <si>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</si>
  <si>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</si>
  <si>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</si>
  <si>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</si>
  <si>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</si>
  <si>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</si>
  <si>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</si>
  <si>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</si>
  <si>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</si>
  <si>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</si>
  <si>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</si>
  <si>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</si>
  <si>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</si>
  <si>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</si>
  <si>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</si>
  <si>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</si>
  <si>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</si>
  <si>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</si>
  <si>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</si>
  <si>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</si>
  <si>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</si>
  <si>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</si>
  <si>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</si>
  <si>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</si>
  <si>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</si>
  <si>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</si>
  <si>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</si>
  <si>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</si>
  <si>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</si>
  <si>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</si>
  <si>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</si>
  <si>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</si>
  <si>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</si>
  <si>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</si>
  <si>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</si>
  <si>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</si>
  <si>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</si>
  <si>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</si>
  <si>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</si>
  <si>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</si>
  <si>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</si>
  <si>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</si>
  <si>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</si>
  <si>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</si>
  <si>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</si>
  <si>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</si>
  <si>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</si>
  <si>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</si>
  <si>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</si>
  <si>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</si>
  <si>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</si>
  <si>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</si>
  <si>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</si>
  <si>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</si>
  <si>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</si>
  <si>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</si>
  <si>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</si>
  <si>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</si>
  <si>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</si>
  <si>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</si>
  <si>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</si>
  <si>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</si>
  <si>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</si>
  <si>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</si>
  <si>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</si>
  <si>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</si>
  <si>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</si>
  <si>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</si>
  <si>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</si>
  <si>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</si>
  <si>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</si>
  <si>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</si>
  <si>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</si>
  <si>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</si>
  <si>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</si>
  <si>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</si>
  <si>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</si>
  <si>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</si>
  <si>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</si>
  <si>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</si>
  <si>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</si>
  <si>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</si>
  <si>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</si>
  <si>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</si>
  <si>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</si>
  <si>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</si>
  <si>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</si>
  <si>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</si>
  <si>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</si>
  <si>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</si>
  <si>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</si>
  <si>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</si>
  <si>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</si>
  <si>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</si>
  <si>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</si>
  <si>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</si>
  <si>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</si>
  <si>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</si>
  <si>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</si>
  <si>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</si>
  <si>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</si>
  <si>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</si>
  <si>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</si>
  <si>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</si>
  <si>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</si>
  <si>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</si>
  <si>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</si>
  <si>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</si>
  <si>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</si>
  <si>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</si>
  <si>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</si>
  <si>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</si>
  <si>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</si>
  <si>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</si>
  <si>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</si>
  <si>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</si>
  <si>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</si>
  <si>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</si>
  <si>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</si>
  <si>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</si>
  <si>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</si>
  <si>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</si>
  <si>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</si>
  <si>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</si>
  <si>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</si>
  <si>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</si>
  <si>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</si>
  <si>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</si>
  <si>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</si>
  <si>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</si>
  <si>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</si>
  <si>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</si>
  <si>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</si>
  <si>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</si>
  <si>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</si>
  <si>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</si>
  <si>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</si>
  <si>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</si>
  <si>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</si>
  <si>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</si>
  <si>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</si>
  <si>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</si>
  <si>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</si>
  <si>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</si>
  <si>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</si>
  <si>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</si>
  <si>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</si>
  <si>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</si>
  <si>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</si>
  <si>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</si>
  <si>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</si>
  <si>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</si>
  <si>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</si>
  <si>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</si>
  <si>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</si>
  <si>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</si>
  <si>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</si>
  <si>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</si>
  <si>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</si>
  <si>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</si>
  <si>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</si>
  <si>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</si>
  <si>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</si>
  <si>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</si>
  <si>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</si>
  <si>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</si>
  <si>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</si>
  <si>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</si>
  <si>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</si>
  <si>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</si>
  <si>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</si>
  <si>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</si>
  <si>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</si>
  <si>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</si>
  <si>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</si>
  <si>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</si>
  <si>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</si>
  <si>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</si>
  <si>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</si>
  <si>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</si>
  <si>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</si>
  <si>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</si>
  <si>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</si>
  <si>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</si>
  <si>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</si>
  <si>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</si>
  <si>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</si>
  <si>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</si>
  <si>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</si>
  <si>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</si>
  <si>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</si>
  <si>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</si>
  <si>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</si>
  <si>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</si>
  <si>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</si>
  <si>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</si>
  <si>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</si>
  <si>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</si>
  <si>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</si>
  <si>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</si>
  <si>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</si>
  <si>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</si>
  <si>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</si>
  <si>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</si>
  <si>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</si>
  <si>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</si>
  <si>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</si>
  <si>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</si>
  <si>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</si>
  <si>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</si>
  <si>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</si>
  <si>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</si>
  <si>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</si>
  <si>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</si>
  <si>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</si>
  <si>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</si>
  <si>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</si>
  <si>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</si>
  <si>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</si>
  <si>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</si>
  <si>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</si>
  <si>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</si>
  <si>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</si>
  <si>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</si>
  <si>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</si>
  <si>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</si>
  <si>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</si>
  <si>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</si>
  <si>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</si>
  <si>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</si>
  <si>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</si>
  <si>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</si>
  <si>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</si>
  <si>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</si>
  <si>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</si>
  <si>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</si>
  <si>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</si>
  <si>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</si>
  <si>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</si>
  <si>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</si>
  <si>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</si>
  <si>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</si>
  <si>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</si>
  <si>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</si>
  <si>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</si>
  <si>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</si>
  <si>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</si>
  <si>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</si>
  <si>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</si>
  <si>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</si>
  <si>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</si>
  <si>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</si>
  <si>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</si>
  <si>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</si>
  <si>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</si>
  <si>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</si>
  <si>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</si>
  <si>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</si>
  <si>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</si>
  <si>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</si>
  <si>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</si>
  <si>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</si>
  <si>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</si>
  <si>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</si>
  <si>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</si>
  <si>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</si>
  <si>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</si>
  <si>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</si>
  <si>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</si>
  <si>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</si>
  <si>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</si>
  <si>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</si>
  <si>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</si>
  <si>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</si>
  <si>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</si>
  <si>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</si>
  <si>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</si>
  <si>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</si>
  <si>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</si>
  <si>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</si>
  <si>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</si>
  <si>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</si>
  <si>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</si>
  <si>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</si>
  <si>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</si>
  <si>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</si>
  <si>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</si>
  <si>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</si>
  <si>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</si>
  <si>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</si>
  <si>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</si>
  <si>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</si>
  <si>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</si>
  <si>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</si>
  <si>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</si>
  <si>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</si>
  <si>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</si>
  <si>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</si>
  <si>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</si>
  <si>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</si>
  <si>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</si>
  <si>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</si>
  <si>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</si>
  <si>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</si>
  <si>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</si>
  <si>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</si>
  <si>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</si>
  <si>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</si>
  <si>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</si>
  <si>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</si>
  <si>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</si>
  <si>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</si>
  <si>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</si>
  <si>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</si>
  <si>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</si>
  <si>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</si>
  <si>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</si>
  <si>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</si>
  <si>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</si>
  <si>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</si>
  <si>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</si>
  <si>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</si>
  <si>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</si>
  <si>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</si>
  <si>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</si>
  <si>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</si>
  <si>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</si>
  <si>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</si>
  <si>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</si>
  <si>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</si>
  <si>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</si>
  <si>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</si>
  <si>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</si>
  <si>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</si>
  <si>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</si>
  <si>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</si>
  <si>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</si>
  <si>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</si>
  <si>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</si>
  <si>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</si>
  <si>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</si>
  <si>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</si>
  <si>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</si>
  <si>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</si>
  <si>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</si>
  <si>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</si>
  <si>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</si>
  <si>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</si>
  <si>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</si>
  <si>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</si>
  <si>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</si>
  <si>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</si>
  <si>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</si>
  <si>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</si>
  <si>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</si>
  <si>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</si>
  <si>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</si>
  <si>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</si>
  <si>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</si>
  <si>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</si>
  <si>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</si>
  <si>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</si>
  <si>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</si>
  <si>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</si>
  <si>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</si>
  <si>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</si>
  <si>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</si>
  <si>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</si>
  <si>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</si>
  <si>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</si>
  <si>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</si>
  <si>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</si>
  <si>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</si>
  <si>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</si>
  <si>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</si>
  <si>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</si>
  <si>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</si>
  <si>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</si>
  <si>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</si>
  <si>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</si>
  <si>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</si>
  <si>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</si>
  <si>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</si>
  <si>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</si>
  <si>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</si>
  <si>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</si>
  <si>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</si>
  <si>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</si>
  <si>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</si>
  <si>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</si>
  <si>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</si>
  <si>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</si>
  <si>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</si>
  <si>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</si>
  <si>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</si>
  <si>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</si>
  <si>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</si>
  <si>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</si>
  <si>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</si>
  <si>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</si>
  <si>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</si>
  <si>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</si>
  <si>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</si>
  <si>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</si>
  <si>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</si>
  <si>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</si>
  <si>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</si>
  <si>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</si>
  <si>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</si>
  <si>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</si>
  <si>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</si>
  <si>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</si>
  <si>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</si>
  <si>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</si>
  <si>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</si>
  <si>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</si>
  <si>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</si>
  <si>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</si>
  <si>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</si>
  <si>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</si>
  <si>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</si>
  <si>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</si>
  <si>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</si>
  <si>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</si>
  <si>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</si>
  <si>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</si>
  <si>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</si>
  <si>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</si>
  <si>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</si>
  <si>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</si>
  <si>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</si>
  <si>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</si>
  <si>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</si>
  <si>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</si>
  <si>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</si>
  <si>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</si>
  <si>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</si>
  <si>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</si>
  <si>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</si>
  <si>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</si>
  <si>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</si>
  <si>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</si>
  <si>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</si>
  <si>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</si>
  <si>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</si>
  <si>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</si>
  <si>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</si>
  <si>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</si>
  <si>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</si>
  <si>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</si>
  <si>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</si>
  <si>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</si>
  <si>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</si>
  <si>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</si>
  <si>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</si>
  <si>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</si>
  <si>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</si>
  <si>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</si>
  <si>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</si>
  <si>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</si>
  <si>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</si>
  <si>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</si>
  <si>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</si>
  <si>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</si>
  <si>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</si>
  <si>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</si>
  <si>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</si>
  <si>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</si>
  <si>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</si>
  <si>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</si>
  <si>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</si>
  <si>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</si>
  <si>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</si>
  <si>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</si>
  <si>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</si>
  <si>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</si>
  <si>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</si>
  <si>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</si>
  <si>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</si>
  <si>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</si>
  <si>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</si>
  <si>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</si>
  <si>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</si>
  <si>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</si>
  <si>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</si>
  <si>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</si>
  <si>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</si>
  <si>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</si>
  <si>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</si>
  <si>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</si>
  <si>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</si>
  <si>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</si>
  <si>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</si>
  <si>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</si>
  <si>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</si>
  <si>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</si>
  <si>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</si>
  <si>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</si>
  <si>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</si>
  <si>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</si>
  <si>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</si>
  <si>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</si>
  <si>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</si>
  <si>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</si>
  <si>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</si>
  <si>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</si>
  <si>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</si>
  <si>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</si>
  <si>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</si>
  <si>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</si>
  <si>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</si>
  <si>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</si>
  <si>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</si>
  <si>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</si>
  <si>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</si>
  <si>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</si>
  <si>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</si>
  <si>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</si>
  <si>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</si>
  <si>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</si>
  <si>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</si>
  <si>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</si>
  <si>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</si>
  <si>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</si>
  <si>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</si>
  <si>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</si>
  <si>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</si>
  <si>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</si>
  <si>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</si>
  <si>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</si>
  <si>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</si>
  <si>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</si>
  <si>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</si>
  <si>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</si>
  <si>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</si>
  <si>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</si>
  <si>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</si>
  <si>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</si>
  <si>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</si>
  <si>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</si>
  <si>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</si>
  <si>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</si>
  <si>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</si>
  <si>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</si>
  <si>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</si>
  <si>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</si>
  <si>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</si>
  <si>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</si>
  <si>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</si>
  <si>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</si>
  <si>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</si>
  <si>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</si>
  <si>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</si>
  <si>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</si>
  <si>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</si>
  <si>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</si>
  <si>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</si>
  <si>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</si>
  <si>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</si>
  <si>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</si>
  <si>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</si>
  <si>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</si>
  <si>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</si>
  <si>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</si>
  <si>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</si>
  <si>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</si>
  <si>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</si>
  <si>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</si>
  <si>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</si>
  <si>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</si>
  <si>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</si>
  <si>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</si>
  <si>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</si>
  <si>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</si>
  <si>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</si>
  <si>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</si>
  <si>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</si>
  <si>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</si>
  <si>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</si>
  <si>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</si>
  <si>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</si>
  <si>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</si>
  <si>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</si>
  <si>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</si>
  <si>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</si>
  <si>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</si>
  <si>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</si>
  <si>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</si>
  <si>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</si>
  <si>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</si>
  <si>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</si>
  <si>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</si>
  <si>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</si>
  <si>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</si>
  <si>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</si>
  <si>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</si>
  <si>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</si>
  <si>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</si>
  <si>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</si>
  <si>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</si>
  <si>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</si>
  <si>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</si>
  <si>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</si>
  <si>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</si>
  <si>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</si>
  <si>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</si>
  <si>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</si>
  <si>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</si>
  <si>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</si>
  <si>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</si>
  <si>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</si>
  <si>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</si>
  <si>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</si>
  <si>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</si>
  <si>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</si>
  <si>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</si>
  <si>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</si>
  <si>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</si>
  <si>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</si>
  <si>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</si>
  <si>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</si>
  <si>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</si>
  <si>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</si>
  <si>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</si>
  <si>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</si>
  <si>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</si>
  <si>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</si>
  <si>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</si>
  <si>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</si>
  <si>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</si>
  <si>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</si>
  <si>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</si>
  <si>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</si>
  <si>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</si>
  <si>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</si>
  <si>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</si>
  <si>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</si>
  <si>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</si>
  <si>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</si>
  <si>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</si>
  <si>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</si>
  <si>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</si>
  <si>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</si>
  <si>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</si>
  <si>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</si>
  <si>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</si>
  <si>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</si>
  <si>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</si>
  <si>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</si>
  <si>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</si>
  <si>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</si>
  <si>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</si>
  <si>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</si>
  <si>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</si>
  <si>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</si>
  <si>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</si>
  <si>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</si>
  <si>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</si>
  <si>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</si>
  <si>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</si>
  <si>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</si>
  <si>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</si>
  <si>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</si>
  <si>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</si>
  <si>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</si>
  <si>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</si>
  <si>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</si>
  <si>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</si>
  <si>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</si>
  <si>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</si>
  <si>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</si>
  <si>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</si>
  <si>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</si>
  <si>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</si>
  <si>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</si>
  <si>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</si>
  <si>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</si>
  <si>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</si>
  <si>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</si>
  <si>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</si>
  <si>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</si>
  <si>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</si>
  <si>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</si>
  <si>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</si>
  <si>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</si>
  <si>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</si>
  <si>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</si>
  <si>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</si>
  <si>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</si>
  <si>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</si>
  <si>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</si>
  <si>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</si>
  <si>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</si>
  <si>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</si>
  <si>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</si>
  <si>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</si>
  <si>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</si>
  <si>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</si>
  <si>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</si>
  <si>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</si>
  <si>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</si>
  <si>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</si>
  <si>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</si>
  <si>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</si>
  <si>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</si>
  <si>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</si>
  <si>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</si>
  <si>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</si>
  <si>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</si>
  <si>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</si>
  <si>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</si>
  <si>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</si>
  <si>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</si>
  <si>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</si>
  <si>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</si>
  <si>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</si>
  <si>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</si>
  <si>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</si>
  <si>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</si>
  <si>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</si>
  <si>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</si>
  <si>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</si>
  <si>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</si>
  <si>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</si>
  <si>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</si>
  <si>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</si>
  <si>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</si>
  <si>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</si>
  <si>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</si>
  <si>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</si>
  <si>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</si>
  <si>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</si>
  <si>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</si>
  <si>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</si>
  <si>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</si>
  <si>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</si>
  <si>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</si>
  <si>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</si>
  <si>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</si>
  <si>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</si>
  <si>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</si>
  <si>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</si>
  <si>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</si>
  <si>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</si>
  <si>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</si>
  <si>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</si>
  <si>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</si>
  <si>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</si>
  <si>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</si>
  <si>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</si>
  <si>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</si>
  <si>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</si>
  <si>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</si>
  <si>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</si>
  <si>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</si>
  <si>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</si>
  <si>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</si>
  <si>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</si>
  <si>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</si>
  <si>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</si>
  <si>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</si>
  <si>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</si>
  <si>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</si>
  <si>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</si>
  <si>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</si>
  <si>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</si>
  <si>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</si>
  <si>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</si>
  <si>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</si>
  <si>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</si>
  <si>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</si>
  <si>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</si>
  <si>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</si>
  <si>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</si>
  <si>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</si>
  <si>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</si>
  <si>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</si>
  <si>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</si>
  <si>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</si>
  <si>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</si>
  <si>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</si>
  <si>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</si>
  <si>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</si>
  <si>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</si>
  <si>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</si>
  <si>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</si>
  <si>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</si>
  <si>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</si>
  <si>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</si>
  <si>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</si>
  <si>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</si>
  <si>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</si>
  <si>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</si>
  <si>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</si>
  <si>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</si>
  <si>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</si>
  <si>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</si>
  <si>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</si>
  <si>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</si>
  <si>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</si>
  <si>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</si>
  <si>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</si>
  <si>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</si>
  <si>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</si>
  <si>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</si>
  <si>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</si>
  <si>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</si>
  <si>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</si>
  <si>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</si>
  <si>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</si>
  <si>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</si>
  <si>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</si>
  <si>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</si>
  <si>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</si>
  <si>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</si>
  <si>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</si>
  <si>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</si>
  <si>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</si>
  <si>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</si>
  <si>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</si>
  <si>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</si>
  <si>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</si>
  <si>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</si>
  <si>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</si>
  <si>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</si>
  <si>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</si>
  <si>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</si>
  <si>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</si>
  <si>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</si>
  <si>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</si>
  <si>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</si>
  <si>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</si>
  <si>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</si>
  <si>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</si>
  <si>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</si>
  <si>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</si>
  <si>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</si>
  <si>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</si>
  <si>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</si>
  <si>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</si>
  <si>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</si>
  <si>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</si>
  <si>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</si>
  <si>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</si>
  <si>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</si>
  <si>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</si>
  <si>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</si>
  <si>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</si>
  <si>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</si>
  <si>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</si>
  <si>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</si>
  <si>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</si>
  <si>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</si>
  <si>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</si>
  <si>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</si>
  <si>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</si>
  <si>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</si>
  <si>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</si>
  <si>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</si>
  <si>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</si>
  <si>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</si>
  <si>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</si>
  <si>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</si>
  <si>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</si>
  <si>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</si>
  <si>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</si>
  <si>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</si>
  <si>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</si>
  <si>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</si>
  <si>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</si>
  <si>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</si>
  <si>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</si>
  <si>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</si>
  <si>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</si>
  <si>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</si>
  <si>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</si>
  <si>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</si>
  <si>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</si>
  <si>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</si>
  <si>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</si>
  <si>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</si>
  <si>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</si>
  <si>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</si>
  <si>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</si>
  <si>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</si>
  <si>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</si>
  <si>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</si>
  <si>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</si>
  <si>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</si>
  <si>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</si>
  <si>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</si>
  <si>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</si>
  <si>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</si>
  <si>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</si>
  <si>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</si>
  <si>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</si>
  <si>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</si>
  <si>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</si>
  <si>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</si>
  <si>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</si>
  <si>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</si>
  <si>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</si>
  <si>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</si>
  <si>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</si>
  <si>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</si>
  <si>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</si>
  <si>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</si>
  <si>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</si>
  <si>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</si>
  <si>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</si>
  <si>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</si>
  <si>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</si>
  <si>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</si>
  <si>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</si>
  <si>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</si>
  <si>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</si>
  <si>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</si>
  <si>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</si>
  <si>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</si>
  <si>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</si>
  <si>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</si>
  <si>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</si>
  <si>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</si>
  <si>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</si>
  <si>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</si>
  <si>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</si>
  <si>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</si>
  <si>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</si>
  <si>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</si>
  <si>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</si>
  <si>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</si>
  <si>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</si>
  <si>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</si>
  <si>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</si>
  <si>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</si>
  <si>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</si>
  <si>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</si>
  <si>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</si>
  <si>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</si>
  <si>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</si>
  <si>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</si>
  <si>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</si>
  <si>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</si>
  <si>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</si>
  <si>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</si>
  <si>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</si>
  <si>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</si>
  <si>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</si>
  <si>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</si>
  <si>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</si>
  <si>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</si>
  <si>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</si>
  <si>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</si>
  <si>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</si>
  <si>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</si>
  <si>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</si>
  <si>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</si>
  <si>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</si>
  <si>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</si>
  <si>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</si>
  <si>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</si>
  <si>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</si>
  <si>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</si>
  <si>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</si>
  <si>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</si>
  <si>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</si>
  <si>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</si>
  <si>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</si>
  <si>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</si>
  <si>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</si>
  <si>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</si>
  <si>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</si>
  <si>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</si>
  <si>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</si>
  <si>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</si>
  <si>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</si>
  <si>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</si>
  <si>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</si>
  <si>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</si>
  <si>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</si>
  <si>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</si>
  <si>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</si>
  <si>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</si>
  <si>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</si>
  <si>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</si>
  <si>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</si>
  <si>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</si>
  <si>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</si>
  <si>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</si>
  <si>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</si>
  <si>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</si>
  <si>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</si>
  <si>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</si>
  <si>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</si>
  <si>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</si>
  <si>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</si>
  <si>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</si>
  <si>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</si>
  <si>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</si>
  <si>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</si>
  <si>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</si>
  <si>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</si>
  <si>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</si>
  <si>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</si>
  <si>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</si>
  <si>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</si>
  <si>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</si>
  <si>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</si>
  <si>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</si>
  <si>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</si>
  <si>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</si>
  <si>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</si>
  <si>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</si>
  <si>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</si>
  <si>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</si>
  <si>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</si>
  <si>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</si>
  <si>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</si>
  <si>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</si>
  <si>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</si>
  <si>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</si>
  <si>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</si>
  <si>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</si>
  <si>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</si>
  <si>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</si>
  <si>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</si>
  <si>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</si>
  <si>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</si>
  <si>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</si>
  <si>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</si>
  <si>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</si>
  <si>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</si>
  <si>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</si>
  <si>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</si>
  <si>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</si>
  <si>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</si>
  <si>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</si>
  <si>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</si>
  <si>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</si>
  <si>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</si>
  <si>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</si>
  <si>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</si>
  <si>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</si>
  <si>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</si>
  <si>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</si>
  <si>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</si>
  <si>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</si>
  <si>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</si>
  <si>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</si>
  <si>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</si>
  <si>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</si>
  <si>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</si>
  <si>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</si>
  <si>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</si>
  <si>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</si>
  <si>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</si>
  <si>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</si>
  <si>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</si>
  <si>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</si>
  <si>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</si>
  <si>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</si>
  <si>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</si>
  <si>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</si>
  <si>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</si>
  <si>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</si>
  <si>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</si>
  <si>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</si>
  <si>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</si>
  <si>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</si>
  <si>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</si>
  <si>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</si>
  <si>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</si>
  <si>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</si>
  <si>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</si>
  <si>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</si>
  <si>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</si>
  <si>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</si>
  <si>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</si>
  <si>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</si>
  <si>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</si>
  <si>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</si>
  <si>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</si>
  <si>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</si>
  <si>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</si>
  <si>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</si>
  <si>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</si>
  <si>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</si>
  <si>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</si>
  <si>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</si>
  <si>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</si>
  <si>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</si>
  <si>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</si>
  <si>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</si>
  <si>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</si>
  <si>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</si>
  <si>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</si>
  <si>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</si>
  <si>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</si>
  <si>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</si>
  <si>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</si>
  <si>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</si>
  <si>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</si>
  <si>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</si>
  <si>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</si>
  <si>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</si>
  <si>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</si>
  <si>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</si>
  <si>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</si>
  <si>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</si>
  <si>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</si>
  <si>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</si>
  <si>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</si>
  <si>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</si>
  <si>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</si>
  <si>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</si>
  <si>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</si>
  <si>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</si>
  <si>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</si>
  <si>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</si>
  <si>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</si>
  <si>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</si>
  <si>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</si>
  <si>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</si>
  <si>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</si>
  <si>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</si>
  <si>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</si>
  <si>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</si>
  <si>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</si>
  <si>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</si>
  <si>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</si>
  <si>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</si>
  <si>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</si>
  <si>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</si>
  <si>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</si>
  <si>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</si>
  <si>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</si>
  <si>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</si>
  <si>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</si>
  <si>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</si>
  <si>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</si>
  <si>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</si>
  <si>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</si>
  <si>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</si>
  <si>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</si>
  <si>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</si>
  <si>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</si>
  <si>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</si>
  <si>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</si>
  <si>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</si>
  <si>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</si>
  <si>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</si>
  <si>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</si>
  <si>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</si>
  <si>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</si>
  <si>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</si>
  <si>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</si>
  <si>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</si>
  <si>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</si>
  <si>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</si>
  <si>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</si>
  <si>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</si>
  <si>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</si>
  <si>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</si>
  <si>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</si>
  <si>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</si>
  <si>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</si>
  <si>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</si>
  <si>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</si>
  <si>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</si>
  <si>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</si>
  <si>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</si>
  <si>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</si>
  <si>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</si>
  <si>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</si>
  <si>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</si>
  <si>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</si>
  <si>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</si>
  <si>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</si>
  <si>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</si>
  <si>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</si>
  <si>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</si>
  <si>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</si>
  <si>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</si>
  <si>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</si>
  <si>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</si>
  <si>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</si>
  <si>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</si>
  <si>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</si>
  <si>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</si>
  <si>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</si>
  <si>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</si>
  <si>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</si>
  <si>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</si>
  <si>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</si>
  <si>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</si>
  <si>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</si>
  <si>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</si>
  <si>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</si>
  <si>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</si>
  <si>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</si>
  <si>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</si>
  <si>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</si>
  <si>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</si>
  <si>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</si>
  <si>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</si>
  <si>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</si>
  <si>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</si>
  <si>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</si>
  <si>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</si>
  <si>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</si>
  <si>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</si>
  <si>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</si>
  <si>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</si>
  <si>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</si>
  <si>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</si>
  <si>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</si>
  <si>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</si>
  <si>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</si>
  <si>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</si>
  <si>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</si>
  <si>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</si>
  <si>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</si>
  <si>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</si>
  <si>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</si>
  <si>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</si>
  <si>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</si>
  <si>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</si>
  <si>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</si>
  <si>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</si>
  <si>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</si>
  <si>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</si>
  <si>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</si>
  <si>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</si>
  <si>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</si>
  <si>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</si>
  <si>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</si>
  <si>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</si>
  <si>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</si>
  <si>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</si>
  <si>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</si>
  <si>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</si>
  <si>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</si>
  <si>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</si>
  <si>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</si>
  <si>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</si>
  <si>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</si>
  <si>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</si>
  <si>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</si>
  <si>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</si>
  <si>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</si>
  <si>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</si>
  <si>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</si>
  <si>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</si>
  <si>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</si>
  <si>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</si>
  <si>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</si>
  <si>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</si>
  <si>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</si>
  <si>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</si>
  <si>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</si>
  <si>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</si>
  <si>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</si>
  <si>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</si>
  <si>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</si>
  <si>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</si>
  <si>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</si>
  <si>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</si>
  <si>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</si>
  <si>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</si>
  <si>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</si>
  <si>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</si>
  <si>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</si>
  <si>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</si>
  <si>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</si>
  <si>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</si>
  <si>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</si>
  <si>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</si>
  <si>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</si>
  <si>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</si>
  <si>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</si>
  <si>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</si>
  <si>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</si>
  <si>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</si>
  <si>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</si>
  <si>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</si>
  <si>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</si>
  <si>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</si>
  <si>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</si>
  <si>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</si>
  <si>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</si>
  <si>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</si>
  <si>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</si>
  <si>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</si>
  <si>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</si>
  <si>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</si>
  <si>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</si>
  <si>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</si>
  <si>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</si>
  <si>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</si>
  <si>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</si>
  <si>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</si>
  <si>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</si>
  <si>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</si>
  <si>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</si>
  <si>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</si>
  <si>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</si>
  <si>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</si>
  <si>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</si>
  <si>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</si>
  <si>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</si>
  <si>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</si>
  <si>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</si>
  <si>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</si>
  <si>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</si>
  <si>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</si>
  <si>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</si>
  <si>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</si>
  <si>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</si>
  <si>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</si>
  <si>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</si>
  <si>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</si>
  <si>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</si>
  <si>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</si>
  <si>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</si>
  <si>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</si>
  <si>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</si>
  <si>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</si>
  <si>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</si>
  <si>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</si>
  <si>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</si>
  <si>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</si>
  <si>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</si>
  <si>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</si>
  <si>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</si>
  <si>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</si>
  <si>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</si>
  <si>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</si>
  <si>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</si>
  <si>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</si>
  <si>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</si>
  <si>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</si>
  <si>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</si>
  <si>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</si>
  <si>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</si>
  <si>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</si>
  <si>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</si>
  <si>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</si>
  <si>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</si>
  <si>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</si>
  <si>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</si>
  <si>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</si>
  <si>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</si>
  <si>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</si>
  <si>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</si>
  <si>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</si>
  <si>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</si>
  <si>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</si>
  <si>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</si>
  <si>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</si>
  <si>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</si>
  <si>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</si>
  <si>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</si>
  <si>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</si>
  <si>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</si>
  <si>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</si>
  <si>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</si>
  <si>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</si>
  <si>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</si>
  <si>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</si>
  <si>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</si>
  <si>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</si>
  <si>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</si>
  <si>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</si>
  <si>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</si>
  <si>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</si>
  <si>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</si>
  <si>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</si>
  <si>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</si>
  <si>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</si>
  <si>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</si>
  <si>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</si>
  <si>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</si>
  <si>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</si>
  <si>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</si>
  <si>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</si>
  <si>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</si>
  <si>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</si>
  <si>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</si>
  <si>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</si>
  <si>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</si>
  <si>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</si>
  <si>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</si>
  <si>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</si>
  <si>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</si>
  <si>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</si>
  <si>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</si>
  <si>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</si>
  <si>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</si>
  <si>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</si>
  <si>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</si>
  <si>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</si>
  <si>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</si>
  <si>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</si>
  <si>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</si>
  <si>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</si>
  <si>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</si>
  <si>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</si>
  <si>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</si>
  <si>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</si>
  <si>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</si>
  <si>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</si>
  <si>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</si>
  <si>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</si>
  <si>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</si>
  <si>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</si>
  <si>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</si>
  <si>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</si>
  <si>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</si>
  <si>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</si>
  <si>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</si>
  <si>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</si>
  <si>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</si>
  <si>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</si>
  <si>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</si>
  <si>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</si>
  <si>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</si>
  <si>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</si>
  <si>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</si>
  <si>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</si>
  <si>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</si>
  <si>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</si>
  <si>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</si>
  <si>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</si>
  <si>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</si>
  <si>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</si>
  <si>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</si>
  <si>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</si>
  <si>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</si>
  <si>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</si>
  <si>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</si>
  <si>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</si>
  <si>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</si>
  <si>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</si>
  <si>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</si>
  <si>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</si>
  <si>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</si>
  <si>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</si>
  <si>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</si>
  <si>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</si>
  <si>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</si>
  <si>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</si>
  <si>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</si>
  <si>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</si>
  <si>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</si>
  <si>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</si>
  <si>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</si>
  <si>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</si>
  <si>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</si>
  <si>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</si>
  <si>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</si>
  <si>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</si>
  <si>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</si>
  <si>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</si>
  <si>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</si>
  <si>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</si>
  <si>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</si>
  <si>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</si>
  <si>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</si>
  <si>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</si>
  <si>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</si>
  <si>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</si>
  <si>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</si>
  <si>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</si>
  <si>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</si>
  <si>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</si>
  <si>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</si>
  <si>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</si>
  <si>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</si>
  <si>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</si>
  <si>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</si>
  <si>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</si>
  <si>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</si>
  <si>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</si>
  <si>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</si>
  <si>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</si>
  <si>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</si>
  <si>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</si>
  <si>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</si>
  <si>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</si>
  <si>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</si>
  <si>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</si>
  <si>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</si>
  <si>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</si>
  <si>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</si>
  <si>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</si>
  <si>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</si>
  <si>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</si>
  <si>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</si>
  <si>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</si>
  <si>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</si>
  <si>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</si>
  <si>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</si>
  <si>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</si>
  <si>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</si>
  <si>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</si>
  <si>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</si>
  <si>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</si>
  <si>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</si>
  <si>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</si>
  <si>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</si>
  <si>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</si>
  <si>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</si>
  <si>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</si>
  <si>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</si>
  <si>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</si>
  <si>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</si>
  <si>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</si>
  <si>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</si>
  <si>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</si>
  <si>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</si>
  <si>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</si>
  <si>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</si>
  <si>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</si>
  <si>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</si>
  <si>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</si>
  <si>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</si>
  <si>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</si>
  <si>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</si>
  <si>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</si>
  <si>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</si>
  <si>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</si>
  <si>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</si>
  <si>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</si>
  <si>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</si>
  <si>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</si>
  <si>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</si>
  <si>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</si>
  <si>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</si>
  <si>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</si>
  <si>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</si>
  <si>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</si>
  <si>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</si>
  <si>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</si>
  <si>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</si>
  <si>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</si>
  <si>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</si>
  <si>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</si>
  <si>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</si>
  <si>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</si>
  <si>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</si>
  <si>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</si>
  <si>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</si>
  <si>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</si>
  <si>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</si>
  <si>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</si>
  <si>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</si>
  <si>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</si>
  <si>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</si>
  <si>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</si>
  <si>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</si>
  <si>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</si>
  <si>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</si>
  <si>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</si>
  <si>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</si>
  <si>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</si>
  <si>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</si>
  <si>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</si>
  <si>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</si>
  <si>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</si>
  <si>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</si>
  <si>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</si>
  <si>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</si>
  <si>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</si>
  <si>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</si>
  <si>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</si>
  <si>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</si>
  <si>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</si>
  <si>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</si>
  <si>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</si>
  <si>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</si>
  <si>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</si>
  <si>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</si>
  <si>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</si>
  <si>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</si>
  <si>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</si>
  <si>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</si>
  <si>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</si>
  <si>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</si>
  <si>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</si>
  <si>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</si>
  <si>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</si>
  <si>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</si>
  <si>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</si>
  <si>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</si>
  <si>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</si>
  <si>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</si>
  <si>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</si>
  <si>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</si>
  <si>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</si>
  <si>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</si>
  <si>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</si>
  <si>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</si>
  <si>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</si>
  <si>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</si>
  <si>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</si>
  <si>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</si>
  <si>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</si>
  <si>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</si>
  <si>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</si>
  <si>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</si>
  <si>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</si>
  <si>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</si>
  <si>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</si>
  <si>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</si>
  <si>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</si>
  <si>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</si>
  <si>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</si>
  <si>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</si>
  <si>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</si>
  <si>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</si>
  <si>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</si>
  <si>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</si>
  <si>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</si>
  <si>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</si>
  <si>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</si>
  <si>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</si>
  <si>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</si>
  <si>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</si>
  <si>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</si>
  <si>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</si>
  <si>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</si>
  <si>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</si>
  <si>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</si>
  <si>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</si>
  <si>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</si>
  <si>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</si>
  <si>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</si>
  <si>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</si>
  <si>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</si>
  <si>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</si>
  <si>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</si>
  <si>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</si>
  <si>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</si>
  <si>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</si>
  <si>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</si>
  <si>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</si>
  <si>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</si>
  <si>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</si>
  <si>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</si>
  <si>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</si>
  <si>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</si>
  <si>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</si>
  <si>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</si>
  <si>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</si>
  <si>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</si>
  <si>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</si>
  <si>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</si>
  <si>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</si>
  <si>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</si>
  <si>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</si>
  <si>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</si>
  <si>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</si>
  <si>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</si>
  <si>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</si>
  <si>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</si>
  <si>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</si>
  <si>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</si>
  <si>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</si>
  <si>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</si>
  <si>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</si>
  <si>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</si>
  <si>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</si>
  <si>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</si>
  <si>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</si>
  <si>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</si>
  <si>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</si>
  <si>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</si>
  <si>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</si>
  <si>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</si>
  <si>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</si>
  <si>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</si>
  <si>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</si>
  <si>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</si>
  <si>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</si>
  <si>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</si>
  <si>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</si>
  <si>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</si>
  <si>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</si>
  <si>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</si>
  <si>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</si>
  <si>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</si>
  <si>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</si>
  <si>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</si>
  <si>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</si>
  <si>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</si>
  <si>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</si>
  <si>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</si>
  <si>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</si>
  <si>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</si>
  <si>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</si>
  <si>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</si>
  <si>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</si>
  <si>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</si>
  <si>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</si>
  <si>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</si>
  <si>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</si>
  <si>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</si>
  <si>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</si>
  <si>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</si>
  <si>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</si>
  <si>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</si>
  <si>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</si>
  <si>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</si>
  <si>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</si>
  <si>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</si>
  <si>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</si>
  <si>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</si>
  <si>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</si>
  <si>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</si>
  <si>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</si>
  <si>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</si>
  <si>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</si>
  <si>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</si>
  <si>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</si>
  <si>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</si>
  <si>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</si>
  <si>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</si>
  <si>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</si>
  <si>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</si>
  <si>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</si>
  <si>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</si>
  <si>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</si>
  <si>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</si>
  <si>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</si>
  <si>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</si>
  <si>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</si>
  <si>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</si>
  <si>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</si>
  <si>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</si>
  <si>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</si>
  <si>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</si>
  <si>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</si>
  <si>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</si>
  <si>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</si>
  <si>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</si>
  <si>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</si>
  <si>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</si>
  <si>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</si>
  <si>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</si>
  <si>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</si>
  <si>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</si>
  <si>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</si>
  <si>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</si>
  <si>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</si>
  <si>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</si>
  <si>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</si>
  <si>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</si>
  <si>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</si>
  <si>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</si>
  <si>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</si>
  <si>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</si>
  <si>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</si>
  <si>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</si>
  <si>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</si>
  <si>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</si>
  <si>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</si>
  <si>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</si>
  <si>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</si>
  <si>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</si>
  <si>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</si>
  <si>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</si>
  <si>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</si>
  <si>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</si>
  <si>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</si>
  <si>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</si>
  <si>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</si>
  <si>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</si>
  <si>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</si>
  <si>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</si>
  <si>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</si>
  <si>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</si>
  <si>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</si>
  <si>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</si>
  <si>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</si>
  <si>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</si>
  <si>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</si>
  <si>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</si>
  <si>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</si>
  <si>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</si>
  <si>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</si>
  <si>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</si>
  <si>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</si>
  <si>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</si>
  <si>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</si>
  <si>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</si>
  <si>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</si>
  <si>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</si>
  <si>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</si>
  <si>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</si>
  <si>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</si>
  <si>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</si>
  <si>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</si>
  <si>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</si>
  <si>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</si>
  <si>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</si>
  <si>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</si>
  <si>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</si>
  <si>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</si>
  <si>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</si>
  <si>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</si>
  <si>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</si>
  <si>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</si>
  <si>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</si>
  <si>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</si>
  <si>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</si>
  <si>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</si>
  <si>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</si>
  <si>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</si>
  <si>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</si>
  <si>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</si>
  <si>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</si>
  <si>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</si>
  <si>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</si>
  <si>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</si>
  <si>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</si>
  <si>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</si>
  <si>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</si>
  <si>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</si>
  <si>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</si>
  <si>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</si>
  <si>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</si>
  <si>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</si>
  <si>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</si>
  <si>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</si>
  <si>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</si>
  <si>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</si>
  <si>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</si>
  <si>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</si>
  <si>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</si>
  <si>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</si>
  <si>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</si>
  <si>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</si>
  <si>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</si>
  <si>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</si>
  <si>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</si>
  <si>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</si>
  <si>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</si>
  <si>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</si>
  <si>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</si>
  <si>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</si>
  <si>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</si>
  <si>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</si>
  <si>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</si>
  <si>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</si>
  <si>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</si>
  <si>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</si>
  <si>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</si>
  <si>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</si>
  <si>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</si>
  <si>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</si>
  <si>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</si>
  <si>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</si>
  <si>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</si>
  <si>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</si>
  <si>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</si>
  <si>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</si>
  <si>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</si>
  <si>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</si>
  <si>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</si>
  <si>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</si>
  <si>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</si>
  <si>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</si>
  <si>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</si>
  <si>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</si>
  <si>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</si>
  <si>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</si>
  <si>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</si>
  <si>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</si>
  <si>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</si>
  <si>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</si>
  <si>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</si>
  <si>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</si>
  <si>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</si>
  <si>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</si>
  <si>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</si>
  <si>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</si>
  <si>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</si>
  <si>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</si>
  <si>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</si>
  <si>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</si>
  <si>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</si>
  <si>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</si>
  <si>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</si>
  <si>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</si>
  <si>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</si>
  <si>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</si>
  <si>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</si>
  <si>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</si>
  <si>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</si>
  <si>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</si>
  <si>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</si>
  <si>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</si>
  <si>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</si>
  <si>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</si>
  <si>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</si>
  <si>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</si>
  <si>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</si>
  <si>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</si>
  <si>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</si>
  <si>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</si>
  <si>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</si>
  <si>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</si>
  <si>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</si>
  <si>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</si>
  <si>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</si>
  <si>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</si>
  <si>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</si>
  <si>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</si>
  <si>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</si>
  <si>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</si>
  <si>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</si>
  <si>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</si>
  <si>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</si>
  <si>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</si>
  <si>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</si>
  <si>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</si>
  <si>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</si>
  <si>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</si>
  <si>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</si>
  <si>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</si>
  <si>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</si>
  <si>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</si>
  <si>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</si>
  <si>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</si>
  <si>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</si>
  <si>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</si>
  <si>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</si>
  <si>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</si>
  <si>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</si>
  <si>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</si>
  <si>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</si>
  <si>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</si>
  <si>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</si>
  <si>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</si>
  <si>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</si>
  <si>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</si>
  <si>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</si>
  <si>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</si>
  <si>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</si>
  <si>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</si>
  <si>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</si>
  <si>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</si>
  <si>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</si>
  <si>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</si>
  <si>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</si>
  <si>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</si>
  <si>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</si>
  <si>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</si>
  <si>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</si>
  <si>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</si>
  <si>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</si>
  <si>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</si>
  <si>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</si>
  <si>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</si>
  <si>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</si>
  <si>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</si>
  <si>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</si>
  <si>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</si>
  <si>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</si>
  <si>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</si>
  <si>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</si>
  <si>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</si>
  <si>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</si>
  <si>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</si>
  <si>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</si>
  <si>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</si>
  <si>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</si>
  <si>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</si>
  <si>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</si>
  <si>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</si>
  <si>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</si>
  <si>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</si>
  <si>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</si>
  <si>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</si>
  <si>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</si>
  <si>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</si>
  <si>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</si>
  <si>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</si>
  <si>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</si>
  <si>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</si>
  <si>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</si>
  <si>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</si>
  <si>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</si>
  <si>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</si>
  <si>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</si>
  <si>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</si>
  <si>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</si>
  <si>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</si>
  <si>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</si>
  <si>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</si>
  <si>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</si>
  <si>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</si>
  <si>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</si>
  <si>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</si>
  <si>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</si>
  <si>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</si>
  <si>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</si>
  <si>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</si>
  <si>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</si>
  <si>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</si>
  <si>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</si>
  <si>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</si>
  <si>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</si>
  <si>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</si>
  <si>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</si>
  <si>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</si>
  <si>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</si>
  <si>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</si>
  <si>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</si>
  <si>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</si>
  <si>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</si>
  <si>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</si>
  <si>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</si>
  <si>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</si>
  <si>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</si>
  <si>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</si>
  <si>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</si>
  <si>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</si>
  <si>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</si>
  <si>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</si>
  <si>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</si>
  <si>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</si>
  <si>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</si>
  <si>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</si>
  <si>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</si>
  <si>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</si>
  <si>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</si>
  <si>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</si>
  <si>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</si>
  <si>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</si>
  <si>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</si>
  <si>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</si>
  <si>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</si>
  <si>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</si>
  <si>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</si>
  <si>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</si>
  <si>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</si>
  <si>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</si>
  <si>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</si>
  <si>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</si>
  <si>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</si>
  <si>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</si>
  <si>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</si>
  <si>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</si>
  <si>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</si>
  <si>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</si>
  <si>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</si>
  <si>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</si>
  <si>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</si>
  <si>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</si>
  <si>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</si>
  <si>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</si>
  <si>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</si>
  <si>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</si>
  <si>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</si>
  <si>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</si>
  <si>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</si>
  <si>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</si>
  <si>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</si>
  <si>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</si>
  <si>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</si>
  <si>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</si>
  <si>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</si>
  <si>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</si>
  <si>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</si>
  <si>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</si>
  <si>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</si>
  <si>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</si>
  <si>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</si>
  <si>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</si>
  <si>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</si>
  <si>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</si>
  <si>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</si>
  <si>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</si>
  <si>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</si>
  <si>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</si>
  <si>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</si>
  <si>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</si>
  <si>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</si>
  <si>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</si>
  <si>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</si>
  <si>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</si>
  <si>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</si>
  <si>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</si>
  <si>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</si>
  <si>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</si>
  <si>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</si>
  <si>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</si>
  <si>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</si>
  <si>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</si>
  <si>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</si>
  <si>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</si>
  <si>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</si>
  <si>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</si>
  <si>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</si>
  <si>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</si>
  <si>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</si>
  <si>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</si>
  <si>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</si>
  <si>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</si>
  <si>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</si>
  <si>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</si>
  <si>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</si>
  <si>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</si>
  <si>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</si>
  <si>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</si>
  <si>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</si>
  <si>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</si>
  <si>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</si>
  <si>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</si>
  <si>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</si>
  <si>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</si>
  <si>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</si>
  <si>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</si>
  <si>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</si>
  <si>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</si>
  <si>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</si>
  <si>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</si>
  <si>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</si>
  <si>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</si>
  <si>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</si>
  <si>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</si>
  <si>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</si>
  <si>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</si>
  <si>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</si>
  <si>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</si>
  <si>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</si>
  <si>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</si>
  <si>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</si>
  <si>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</si>
  <si>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</si>
  <si>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</si>
  <si>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</si>
  <si>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</si>
  <si>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</si>
  <si>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</si>
  <si>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</si>
  <si>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</si>
  <si>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</si>
  <si>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</si>
  <si>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</si>
  <si>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</si>
  <si>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</si>
  <si>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</si>
  <si>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</si>
  <si>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</si>
  <si>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</si>
  <si>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</si>
  <si>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</si>
  <si>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</si>
  <si>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</si>
  <si>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</si>
  <si>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</si>
  <si>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</si>
  <si>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</si>
  <si>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</si>
  <si>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</si>
  <si>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</si>
  <si>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</si>
  <si>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</si>
  <si>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</si>
  <si>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</si>
  <si>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</si>
  <si>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</si>
  <si>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</si>
  <si>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</si>
  <si>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</si>
  <si>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</si>
  <si>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</si>
  <si>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</si>
  <si>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</si>
  <si>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</si>
  <si>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</si>
  <si>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</si>
  <si>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</si>
  <si>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</si>
  <si>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</si>
  <si>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</si>
  <si>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</si>
  <si>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</si>
  <si>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</si>
  <si>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</si>
  <si>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</si>
  <si>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</si>
  <si>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</si>
  <si>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</si>
  <si>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</si>
  <si>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</si>
  <si>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</si>
  <si>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</si>
  <si>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</si>
  <si>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</si>
  <si>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</si>
  <si>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</si>
  <si>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</si>
  <si>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</si>
  <si>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</si>
  <si>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</si>
  <si>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</si>
  <si>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</si>
  <si>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</si>
  <si>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</si>
  <si>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</si>
  <si>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</si>
  <si>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</si>
  <si>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</si>
  <si>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</si>
  <si>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</si>
  <si>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</si>
  <si>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</si>
  <si>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</si>
  <si>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</si>
  <si>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</si>
  <si>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</si>
  <si>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</si>
  <si>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</si>
  <si>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</si>
  <si>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</si>
  <si>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</si>
  <si>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</si>
  <si>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</si>
  <si>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</si>
  <si>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</si>
  <si>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</si>
  <si>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</si>
  <si>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</si>
  <si>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</si>
  <si>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</si>
  <si>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</si>
  <si>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</si>
  <si>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</si>
  <si>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</si>
  <si>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</si>
  <si>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</si>
  <si>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</si>
  <si>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</si>
  <si>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</si>
  <si>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</si>
  <si>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</si>
  <si>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</si>
  <si>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</si>
  <si>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</si>
  <si>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</si>
  <si>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</si>
  <si>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</si>
  <si>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</si>
  <si>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</si>
  <si>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</si>
  <si>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</si>
  <si>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</si>
  <si>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</si>
  <si>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</si>
  <si>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</si>
  <si>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</si>
  <si>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</si>
  <si>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</si>
  <si>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</si>
  <si>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</si>
  <si>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</si>
  <si>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</si>
  <si>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</si>
  <si>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</si>
  <si>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</si>
  <si>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</si>
  <si>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</si>
  <si>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</si>
  <si>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</si>
  <si>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</si>
  <si>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</si>
  <si>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</si>
  <si>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</si>
  <si>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</si>
  <si>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</si>
  <si>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</si>
  <si>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</si>
  <si>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</si>
  <si>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</si>
  <si>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</si>
  <si>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</si>
  <si>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</si>
  <si>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</si>
  <si>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</si>
  <si>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</si>
  <si>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</si>
  <si>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</si>
  <si>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</si>
  <si>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</si>
  <si>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</si>
  <si>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</si>
  <si>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</si>
  <si>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</si>
  <si>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</si>
  <si>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</si>
  <si>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</si>
  <si>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</si>
  <si>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</si>
  <si>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</si>
  <si>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</si>
  <si>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</si>
  <si>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</si>
  <si>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</si>
  <si>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</si>
  <si>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</si>
  <si>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</si>
  <si>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</si>
  <si>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</si>
  <si>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</si>
  <si>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</si>
  <si>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</si>
  <si>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</si>
  <si>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</si>
  <si>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</si>
  <si>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</si>
  <si>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</si>
  <si>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</si>
  <si>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</si>
  <si>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</si>
  <si>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</si>
  <si>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</si>
  <si>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</si>
  <si>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</si>
  <si>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</si>
  <si>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</si>
  <si>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</si>
  <si>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</si>
  <si>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</si>
  <si>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</si>
  <si>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</si>
  <si>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</si>
  <si>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</si>
  <si>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</si>
  <si>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</si>
  <si>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</si>
  <si>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</si>
  <si>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</si>
  <si>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</si>
  <si>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</si>
  <si>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</si>
  <si>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</si>
  <si>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</si>
  <si>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</si>
  <si>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</si>
  <si>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</si>
  <si>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</si>
  <si>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</si>
  <si>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</si>
  <si>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</si>
  <si>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</si>
  <si>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</si>
  <si>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</si>
  <si>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</si>
  <si>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</si>
  <si>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</si>
  <si>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</si>
  <si>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</si>
  <si>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</si>
  <si>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</si>
  <si>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</si>
  <si>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</si>
  <si>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</si>
  <si>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</si>
  <si>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</si>
  <si>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</si>
  <si>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</si>
  <si>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</si>
  <si>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</si>
  <si>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</si>
  <si>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</si>
  <si>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</si>
  <si>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</si>
  <si>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</si>
  <si>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</si>
  <si>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</si>
  <si>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</si>
  <si>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</si>
  <si>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</si>
  <si>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</si>
  <si>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</si>
  <si>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</si>
  <si>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</si>
  <si>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</si>
  <si>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</si>
  <si>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</si>
  <si>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</si>
  <si>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</si>
  <si>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</si>
  <si>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</si>
  <si>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</si>
  <si>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</si>
  <si>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</si>
  <si>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</si>
  <si>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</si>
  <si>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</si>
  <si>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</si>
  <si>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</si>
  <si>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</si>
  <si>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</si>
  <si>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</si>
  <si>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</si>
  <si>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</si>
  <si>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</si>
  <si>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</si>
  <si>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</si>
  <si>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</si>
  <si>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</si>
  <si>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</si>
  <si>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</si>
  <si>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</si>
  <si>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</si>
  <si>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</si>
  <si>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</si>
  <si>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</si>
  <si>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</si>
  <si>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</si>
  <si>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</si>
  <si>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</si>
  <si>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</si>
  <si>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</si>
  <si>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</si>
  <si>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</si>
  <si>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</si>
  <si>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</si>
  <si>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</si>
  <si>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</si>
  <si>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</si>
  <si>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</si>
  <si>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</si>
  <si>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</si>
  <si>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</si>
  <si>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</si>
  <si>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</si>
  <si>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</si>
  <si>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</si>
  <si>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</si>
  <si>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</si>
  <si>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</si>
  <si>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</si>
  <si>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</si>
  <si>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</si>
  <si>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</si>
  <si>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</si>
  <si>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</si>
  <si>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</si>
  <si>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</si>
  <si>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</si>
  <si>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</si>
  <si>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</si>
  <si>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</si>
  <si>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</si>
  <si>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</si>
  <si>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</si>
  <si>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</si>
  <si>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</si>
  <si>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</si>
  <si>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</si>
  <si>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</si>
  <si>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</si>
  <si>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</si>
  <si>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</si>
  <si>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</si>
  <si>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</si>
  <si>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</si>
  <si>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</si>
  <si>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</si>
  <si>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</si>
  <si>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</si>
  <si>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</si>
  <si>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</si>
  <si>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</si>
  <si>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</si>
  <si>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</si>
  <si>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</si>
  <si>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</si>
  <si>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</si>
  <si>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</si>
  <si>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</si>
  <si>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</si>
  <si>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</si>
  <si>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</si>
  <si>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</si>
  <si>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</si>
  <si>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</si>
  <si>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</si>
  <si>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</si>
  <si>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</si>
  <si>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</si>
  <si>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</si>
  <si>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</si>
  <si>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</si>
  <si>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</si>
  <si>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</si>
  <si>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</si>
  <si>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</si>
  <si>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</si>
  <si>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</si>
  <si>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</si>
  <si>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</si>
  <si>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</si>
  <si>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</si>
  <si>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</si>
  <si>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</si>
  <si>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</si>
  <si>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</si>
  <si>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</si>
  <si>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</si>
  <si>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</si>
  <si>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</si>
  <si>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</si>
  <si>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</si>
  <si>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</si>
  <si>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</si>
  <si>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</si>
  <si>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</si>
  <si>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</si>
  <si>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</si>
  <si>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</si>
  <si>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</si>
  <si>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</si>
  <si>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</si>
  <si>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</si>
  <si>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</si>
  <si>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</si>
  <si>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</si>
  <si>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</si>
  <si>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</si>
  <si>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</si>
  <si>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</si>
  <si>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</si>
  <si>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</si>
  <si>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</si>
  <si>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</si>
  <si>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</si>
  <si>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</si>
  <si>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</si>
  <si>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</si>
  <si>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</si>
  <si>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</si>
  <si>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</si>
  <si>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</si>
  <si>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</si>
  <si>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</si>
  <si>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</si>
  <si>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</si>
  <si>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</si>
  <si>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</si>
  <si>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</si>
  <si>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</si>
  <si>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</si>
  <si>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</si>
  <si>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</si>
  <si>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</si>
  <si>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</si>
  <si>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</si>
  <si>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</si>
  <si>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</si>
  <si>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</si>
  <si>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</si>
  <si>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</si>
  <si>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</si>
  <si>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</si>
  <si>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</si>
  <si>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</si>
  <si>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</si>
  <si>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</si>
  <si>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</si>
  <si>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</si>
  <si>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</si>
  <si>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</si>
  <si>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</si>
  <si>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</si>
  <si>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</si>
  <si>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</si>
  <si>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</si>
  <si>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</si>
  <si>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</si>
  <si>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</si>
  <si>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</si>
  <si>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</si>
  <si>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</si>
  <si>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</si>
  <si>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</si>
  <si>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</si>
  <si>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</si>
  <si>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</si>
  <si>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</si>
  <si>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</si>
  <si>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</si>
  <si>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</si>
  <si>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</si>
  <si>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</si>
  <si>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</si>
  <si>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</si>
  <si>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</si>
  <si>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</si>
  <si>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</si>
  <si>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</si>
  <si>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</si>
  <si>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</si>
  <si>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</si>
  <si>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</si>
  <si>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</si>
  <si>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</si>
  <si>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</si>
  <si>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</si>
  <si>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</si>
  <si>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</si>
  <si>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</si>
  <si>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</si>
  <si>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</si>
  <si>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</si>
  <si>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</si>
  <si>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</si>
  <si>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</si>
  <si>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</si>
  <si>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</si>
  <si>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</si>
  <si>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</si>
  <si>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</si>
  <si>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</si>
  <si>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</si>
  <si>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</si>
  <si>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</si>
  <si>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</si>
  <si>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</si>
  <si>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</si>
  <si>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</si>
  <si>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</si>
  <si>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</si>
  <si>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</si>
  <si>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</si>
  <si>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</si>
  <si>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</si>
  <si>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</si>
  <si>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</si>
  <si>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</si>
  <si>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</si>
  <si>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</si>
  <si>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</si>
  <si>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</si>
  <si>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</si>
  <si>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</si>
  <si>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</si>
  <si>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</si>
  <si>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</si>
  <si>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</si>
  <si>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</si>
  <si>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</si>
  <si>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</si>
  <si>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</si>
  <si>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</si>
  <si>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</si>
  <si>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</si>
  <si>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</si>
  <si>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</si>
  <si>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</si>
  <si>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</si>
  <si>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</si>
  <si>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</si>
  <si>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</si>
  <si>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</si>
  <si>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</si>
  <si>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</si>
  <si>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</si>
  <si>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</si>
  <si>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</si>
  <si>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</si>
  <si>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</si>
  <si>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</si>
  <si>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</si>
  <si>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</si>
  <si>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</si>
  <si>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</si>
  <si>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</si>
  <si>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</si>
  <si>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</si>
  <si>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</si>
  <si>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</si>
  <si>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</si>
  <si>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</si>
  <si>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</si>
  <si>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</si>
  <si>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</si>
  <si>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</si>
  <si>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</si>
  <si>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</si>
  <si>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</si>
  <si>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</si>
  <si>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</si>
  <si>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</si>
  <si>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</si>
  <si>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</si>
  <si>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</si>
  <si>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</si>
  <si>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</si>
  <si>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</si>
  <si>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</si>
  <si>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</si>
  <si>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</si>
  <si>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</si>
  <si>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</si>
  <si>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</si>
  <si>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</si>
  <si>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</si>
  <si>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</si>
  <si>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</si>
  <si>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</si>
  <si>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</si>
  <si>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</si>
  <si>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</si>
  <si>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</si>
  <si>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</si>
  <si>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</si>
  <si>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</si>
  <si>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</si>
  <si>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</si>
  <si>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</si>
  <si>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</si>
  <si>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</si>
  <si>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</si>
  <si>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</si>
  <si>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</si>
  <si>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</si>
  <si>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</si>
  <si>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</si>
  <si>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</si>
  <si>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</si>
  <si>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</si>
  <si>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</si>
  <si>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</si>
  <si>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</si>
  <si>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</si>
  <si>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</si>
  <si>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</si>
  <si>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</si>
  <si>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</si>
  <si>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</si>
  <si>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</si>
  <si>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</si>
  <si>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</si>
  <si>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</si>
  <si>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</si>
  <si>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</si>
  <si>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</si>
  <si>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</si>
  <si>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</si>
  <si>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</si>
  <si>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</si>
  <si>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</si>
  <si>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</si>
  <si>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</si>
  <si>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</si>
  <si>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</si>
  <si>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</si>
  <si>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</si>
  <si>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</si>
  <si>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</si>
  <si>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</si>
  <si>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</si>
  <si>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</si>
  <si>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</si>
  <si>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</si>
  <si>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</si>
  <si>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</si>
  <si>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</si>
  <si>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</si>
  <si>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</si>
  <si>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</si>
  <si>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</si>
  <si>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</si>
  <si>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</si>
  <si>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</si>
  <si>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</si>
  <si>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</si>
  <si>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</si>
  <si>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</si>
  <si>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</si>
  <si>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</si>
  <si>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</si>
  <si>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</si>
  <si>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</si>
  <si>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</si>
  <si>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</si>
  <si>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</si>
  <si>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</si>
  <si>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</si>
  <si>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</si>
  <si>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</si>
  <si>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</si>
  <si>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</si>
  <si>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</si>
  <si>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</si>
  <si>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</si>
  <si>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</si>
  <si>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</si>
  <si>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</si>
  <si>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</si>
  <si>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</si>
  <si>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</si>
  <si>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</si>
  <si>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</si>
  <si>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</si>
  <si>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</si>
  <si>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</si>
  <si>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</si>
  <si>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</si>
  <si>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</si>
  <si>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</si>
  <si>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</si>
  <si>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</si>
  <si>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</si>
  <si>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</si>
  <si>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</si>
  <si>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</si>
  <si>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</si>
  <si>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</si>
  <si>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</si>
  <si>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</si>
  <si>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</si>
  <si>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</si>
  <si>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</si>
  <si>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</si>
  <si>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</si>
  <si>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</si>
  <si>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</si>
  <si>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</si>
  <si>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</si>
  <si>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</si>
  <si>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</si>
  <si>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</si>
  <si>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</si>
  <si>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</si>
  <si>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</si>
  <si>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</si>
  <si>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</si>
  <si>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</si>
  <si>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</si>
  <si>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</si>
  <si>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</si>
  <si>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</si>
  <si>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</si>
  <si>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</si>
  <si>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</si>
  <si>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</si>
  <si>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</si>
  <si>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</si>
  <si>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</si>
  <si>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</si>
  <si>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</si>
  <si>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</si>
  <si>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</si>
  <si>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</si>
  <si>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</si>
  <si>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</si>
  <si>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</si>
  <si>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</si>
  <si>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</si>
  <si>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</si>
  <si>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</si>
  <si>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</si>
  <si>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</si>
  <si>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</si>
  <si>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</si>
  <si>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</si>
  <si>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</si>
  <si>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</si>
  <si>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</si>
  <si>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</si>
  <si>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</si>
  <si>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</si>
  <si>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</si>
  <si>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</si>
  <si>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</si>
  <si>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</si>
  <si>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</si>
  <si>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</si>
  <si>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</si>
  <si>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</si>
  <si>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</si>
  <si>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</si>
  <si>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</si>
  <si>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</si>
  <si>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</si>
  <si>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</si>
  <si>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</si>
  <si>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</si>
  <si>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</si>
  <si>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</si>
  <si>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</si>
  <si>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</si>
  <si>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</si>
  <si>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</si>
  <si>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</si>
  <si>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</si>
  <si>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</si>
  <si>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</si>
  <si>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</si>
  <si>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</si>
  <si>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</si>
  <si>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</si>
  <si>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</si>
  <si>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</si>
  <si>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</si>
  <si>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</si>
  <si>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</si>
  <si>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</si>
  <si>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</si>
  <si>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</si>
  <si>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</si>
  <si>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</si>
  <si>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</si>
  <si>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</si>
  <si>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</si>
  <si>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</si>
  <si>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</si>
  <si>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</si>
  <si>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</si>
  <si>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</si>
  <si>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</si>
  <si>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</si>
  <si>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</si>
  <si>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</si>
  <si>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</si>
  <si>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</si>
  <si>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</si>
  <si>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</si>
  <si>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</si>
  <si>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</si>
  <si>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</si>
  <si>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</si>
  <si>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</si>
  <si>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</si>
  <si>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</si>
  <si>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</si>
  <si>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</si>
  <si>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</si>
  <si>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</si>
  <si>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</si>
  <si>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</si>
  <si>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</si>
  <si>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</si>
  <si>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</si>
  <si>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</si>
  <si>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</si>
  <si>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</si>
  <si>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</si>
  <si>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</si>
  <si>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</si>
  <si>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</si>
  <si>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</si>
  <si>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</si>
  <si>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</si>
  <si>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</si>
  <si>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</si>
  <si>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</si>
  <si>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</si>
  <si>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</si>
  <si>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</si>
  <si>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</si>
  <si>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</si>
  <si>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</si>
  <si>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</si>
  <si>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</si>
  <si>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</si>
  <si>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</si>
  <si>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</si>
  <si>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</si>
  <si>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</si>
  <si>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</si>
  <si>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</si>
  <si>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</si>
  <si>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</si>
  <si>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</si>
  <si>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</si>
  <si>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</si>
  <si>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</si>
  <si>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</si>
  <si>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</si>
  <si>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</si>
  <si>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</si>
  <si>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</si>
  <si>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</si>
  <si>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</si>
  <si>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</si>
  <si>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</si>
  <si>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</si>
  <si>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</si>
  <si>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</si>
  <si>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</si>
  <si>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</si>
  <si>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</si>
  <si>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</si>
  <si>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</si>
  <si>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</si>
  <si>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</si>
  <si>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</si>
  <si>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</si>
  <si>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</si>
  <si>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</si>
  <si>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</si>
  <si>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</si>
  <si>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</si>
  <si>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</si>
  <si>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</si>
  <si>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</si>
  <si>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</si>
  <si>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</si>
  <si>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</si>
  <si>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</si>
  <si>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</si>
  <si>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</si>
  <si>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</si>
  <si>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</si>
  <si>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</si>
  <si>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</si>
  <si>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</si>
  <si>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</si>
  <si>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</si>
  <si>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</si>
  <si>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</si>
  <si>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</si>
  <si>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</si>
  <si>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</si>
  <si>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</si>
  <si>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</si>
  <si>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</si>
  <si>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</si>
  <si>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</si>
  <si>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</si>
  <si>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</si>
  <si>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</si>
  <si>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</si>
  <si>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</si>
  <si>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</si>
  <si>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</si>
  <si>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</si>
  <si>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</si>
  <si>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</si>
  <si>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</si>
  <si>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</si>
  <si>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</si>
  <si>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</si>
  <si>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</si>
  <si>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</si>
  <si>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</si>
  <si>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</si>
  <si>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</si>
  <si>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</si>
  <si>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</si>
  <si>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</si>
  <si>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</si>
  <si>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</si>
  <si>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</si>
  <si>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</si>
  <si>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</si>
  <si>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</si>
  <si>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</si>
  <si>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</si>
  <si>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</si>
  <si>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</si>
  <si>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</si>
  <si>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</si>
  <si>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</si>
  <si>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</si>
  <si>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</si>
  <si>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</si>
  <si>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</si>
  <si>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</si>
  <si>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</si>
  <si>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</si>
  <si>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</si>
  <si>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</si>
  <si>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</si>
  <si>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</si>
  <si>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</si>
  <si>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</si>
  <si>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</si>
  <si>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</si>
  <si>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</si>
  <si>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</si>
  <si>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</si>
  <si>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</si>
  <si>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</si>
  <si>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</si>
  <si>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</si>
  <si>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</si>
  <si>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</si>
  <si>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</si>
  <si>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</si>
  <si>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</si>
  <si>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</si>
  <si>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</si>
  <si>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</si>
  <si>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</si>
  <si>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</si>
  <si>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</si>
  <si>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</si>
  <si>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</si>
  <si>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</si>
  <si>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</si>
  <si>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</si>
  <si>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</si>
  <si>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</si>
  <si>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</si>
  <si>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</si>
  <si>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</si>
  <si>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</si>
  <si>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</si>
  <si>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</si>
  <si>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</si>
  <si>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</si>
  <si>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</si>
  <si>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</si>
  <si>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</si>
  <si>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</si>
  <si>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</si>
  <si>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</si>
  <si>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</si>
  <si>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</si>
  <si>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</si>
  <si>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</si>
  <si>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</si>
  <si>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</si>
  <si>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</si>
  <si>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</si>
  <si>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</si>
  <si>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</si>
  <si>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</si>
  <si>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</si>
  <si>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</si>
  <si>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</si>
  <si>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</si>
  <si>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</si>
  <si>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</si>
  <si>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</si>
  <si>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</si>
  <si>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</si>
  <si>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</si>
  <si>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</si>
  <si>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</si>
  <si>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</si>
  <si>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</si>
  <si>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</si>
  <si>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</si>
  <si>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</si>
  <si>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</si>
  <si>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</si>
  <si>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</si>
  <si>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</si>
  <si>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</si>
  <si>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</si>
  <si>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</si>
  <si>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</si>
  <si>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</si>
  <si>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</si>
  <si>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</si>
  <si>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</si>
  <si>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</si>
  <si>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</si>
  <si>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</si>
  <si>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</si>
  <si>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</si>
  <si>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</si>
  <si>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</si>
  <si>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</si>
  <si>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</si>
  <si>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</si>
  <si>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</si>
  <si>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</si>
  <si>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</si>
  <si>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</si>
  <si>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</si>
  <si>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</si>
  <si>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</si>
  <si>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</si>
  <si>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</si>
  <si>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</si>
  <si>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</si>
  <si>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</si>
  <si>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</si>
  <si>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</si>
  <si>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</si>
  <si>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</si>
  <si>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</si>
  <si>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</si>
  <si>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</si>
  <si>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</si>
  <si>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</si>
  <si>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</si>
  <si>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</si>
  <si>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</si>
  <si>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</si>
  <si>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</si>
  <si>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</si>
  <si>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</si>
  <si>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</si>
  <si>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</si>
  <si>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</si>
  <si>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</si>
  <si>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</si>
  <si>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</si>
  <si>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</si>
  <si>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</si>
  <si>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</si>
  <si>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</si>
  <si>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</si>
  <si>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</si>
  <si>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</si>
  <si>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</si>
  <si>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</si>
  <si>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</si>
  <si>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</si>
  <si>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</si>
  <si>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</si>
  <si>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</si>
  <si>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</si>
  <si>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</si>
  <si>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</si>
  <si>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</si>
  <si>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</si>
  <si>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</si>
  <si>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</si>
  <si>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</si>
  <si>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</si>
  <si>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</si>
  <si>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</si>
  <si>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</si>
  <si>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</si>
  <si>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</si>
  <si>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</si>
  <si>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</si>
  <si>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</si>
  <si>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</si>
  <si>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</si>
  <si>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</si>
  <si>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</si>
  <si>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</si>
  <si>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</si>
  <si>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</si>
  <si>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</si>
  <si>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</si>
  <si>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</si>
  <si>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</si>
  <si>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</si>
  <si>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</si>
  <si>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</si>
  <si>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</si>
  <si>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</si>
  <si>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</si>
  <si>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</si>
  <si>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</si>
  <si>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</si>
  <si>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</si>
  <si>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</si>
  <si>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</si>
  <si>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</si>
  <si>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</si>
  <si>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</si>
  <si>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</si>
  <si>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</si>
  <si>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</si>
  <si>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</si>
  <si>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</si>
  <si>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</si>
  <si>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</si>
  <si>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</si>
  <si>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</si>
  <si>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</si>
  <si>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</si>
  <si>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</si>
  <si>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</si>
  <si>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</si>
  <si>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</si>
  <si>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</si>
  <si>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</si>
  <si>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</si>
  <si>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</si>
  <si>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</si>
  <si>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</si>
  <si>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</si>
  <si>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</si>
  <si>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</si>
  <si>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</si>
  <si>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</si>
  <si>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</si>
  <si>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</si>
  <si>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</si>
  <si>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</si>
  <si>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</si>
  <si>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</si>
  <si>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</si>
  <si>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</si>
  <si>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</si>
  <si>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</si>
  <si>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</si>
  <si>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</si>
  <si>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</si>
  <si>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</si>
  <si>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</si>
  <si>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</si>
  <si>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</si>
  <si>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</si>
  <si>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</si>
  <si>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</si>
  <si>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</si>
  <si>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</si>
  <si>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</si>
  <si>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</si>
  <si>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</si>
  <si>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</si>
  <si>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</si>
  <si>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</si>
  <si>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</si>
  <si>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</si>
  <si>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</si>
  <si>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</si>
  <si>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</si>
  <si>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</si>
  <si>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</si>
  <si>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</si>
  <si>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</si>
  <si>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</si>
  <si>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</si>
  <si>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</si>
  <si>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</si>
  <si>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</si>
  <si>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</si>
  <si>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</si>
  <si>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</si>
  <si>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</si>
  <si>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</si>
  <si>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</si>
  <si>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</si>
  <si>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</si>
  <si>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</si>
  <si>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</si>
  <si>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</si>
  <si>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</si>
  <si>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</si>
  <si>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</si>
  <si>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</si>
  <si>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</si>
  <si>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</si>
  <si>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</si>
  <si>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</si>
  <si>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</si>
  <si>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</si>
  <si>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</si>
  <si>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</si>
  <si>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</si>
  <si>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</si>
  <si>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</si>
  <si>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</si>
  <si>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</si>
  <si>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</si>
  <si>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</si>
  <si>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</si>
  <si>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</si>
  <si>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</si>
  <si>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</si>
  <si>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</si>
  <si>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</si>
  <si>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</si>
  <si>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</si>
  <si>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</si>
  <si>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</si>
  <si>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</si>
  <si>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</si>
  <si>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</si>
  <si>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</si>
  <si>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</si>
  <si>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</si>
  <si>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</si>
  <si>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</si>
  <si>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</si>
  <si>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</si>
  <si>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</si>
  <si>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</si>
  <si>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</si>
  <si>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</si>
  <si>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</si>
  <si>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</si>
  <si>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</si>
  <si>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</si>
  <si>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</si>
  <si>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</si>
  <si>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</si>
  <si>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</si>
  <si>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</si>
  <si>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</si>
  <si>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</si>
  <si>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</si>
  <si>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</si>
  <si>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</si>
  <si>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</si>
  <si>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</si>
  <si>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</si>
  <si>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</si>
  <si>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</si>
  <si>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</si>
  <si>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</si>
  <si>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</si>
  <si>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</si>
  <si>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</si>
  <si>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</si>
  <si>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</si>
  <si>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</si>
  <si>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</si>
  <si>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</si>
  <si>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</si>
  <si>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</si>
  <si>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</si>
  <si>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</si>
  <si>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</si>
  <si>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</si>
  <si>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</si>
  <si>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</si>
  <si>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</si>
  <si>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</si>
  <si>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</si>
  <si>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</si>
  <si>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</si>
  <si>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</si>
  <si>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</si>
  <si>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</si>
  <si>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</si>
  <si>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</si>
  <si>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</si>
  <si>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</si>
  <si>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</si>
  <si>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</si>
  <si>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</si>
  <si>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</si>
  <si>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</si>
  <si>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</si>
  <si>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</si>
  <si>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</si>
  <si>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</si>
  <si>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</si>
  <si>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</si>
  <si>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</si>
  <si>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</si>
  <si>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</si>
  <si>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</si>
  <si>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</si>
  <si>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</si>
  <si>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</si>
  <si>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</si>
  <si>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</si>
  <si>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</si>
  <si>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</si>
  <si>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</si>
  <si>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</si>
  <si>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</si>
  <si>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</si>
  <si>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</si>
  <si>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</si>
  <si>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</si>
  <si>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</si>
  <si>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</si>
  <si>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</si>
  <si>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</si>
  <si>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</si>
  <si>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</si>
  <si>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</si>
  <si>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</si>
  <si>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</si>
  <si>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</si>
  <si>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</si>
  <si>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</si>
  <si>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</si>
  <si>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</si>
  <si>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</si>
  <si>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</si>
  <si>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</si>
  <si>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</si>
  <si>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</si>
  <si>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</si>
  <si>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</si>
  <si>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</si>
  <si>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</si>
  <si>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</si>
  <si>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</si>
  <si>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</si>
  <si>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</si>
  <si>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</si>
  <si>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</si>
  <si>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</si>
  <si>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</si>
  <si>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</si>
  <si>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</si>
  <si>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</si>
  <si>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</si>
  <si>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</si>
  <si>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</si>
  <si>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</si>
  <si>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</si>
  <si>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</si>
  <si>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</si>
  <si>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</si>
  <si>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</si>
  <si>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</si>
  <si>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</si>
  <si>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</si>
  <si>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</si>
  <si>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</si>
  <si>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</si>
  <si>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</si>
  <si>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</si>
  <si>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</si>
  <si>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</si>
  <si>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</si>
  <si>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</si>
  <si>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</si>
  <si>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</si>
  <si>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</si>
  <si>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</si>
  <si>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</si>
  <si>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</si>
  <si>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</si>
  <si>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</si>
  <si>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</si>
  <si>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</si>
  <si>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</si>
  <si>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</si>
  <si>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</si>
  <si>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</si>
  <si>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</si>
  <si>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</si>
  <si>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</si>
  <si>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</si>
  <si>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</si>
  <si>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</si>
  <si>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</si>
  <si>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</si>
  <si>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</si>
  <si>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</si>
  <si>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</si>
  <si>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</si>
  <si>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</si>
  <si>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</si>
  <si>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</si>
  <si>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</si>
  <si>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</si>
  <si>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</si>
  <si>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</si>
  <si>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</si>
  <si>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</si>
  <si>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</si>
  <si>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</si>
  <si>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</si>
  <si>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</si>
  <si>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</si>
  <si>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</si>
  <si>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</si>
  <si>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</si>
  <si>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</si>
  <si>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</si>
  <si>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</si>
  <si>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</si>
  <si>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</si>
  <si>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</si>
  <si>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</si>
  <si>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</si>
  <si>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</si>
  <si>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</si>
  <si>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</si>
  <si>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</si>
  <si>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</si>
  <si>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</si>
  <si>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</si>
  <si>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</si>
  <si>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</si>
  <si>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</si>
  <si>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</si>
  <si>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</si>
  <si>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</si>
  <si>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</si>
  <si>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</si>
  <si>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</si>
  <si>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</si>
  <si>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</si>
  <si>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</si>
  <si>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</si>
  <si>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</si>
  <si>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</si>
  <si>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</si>
  <si>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</si>
  <si>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</si>
  <si>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</si>
  <si>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</si>
  <si>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</si>
  <si>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</si>
  <si>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</si>
  <si>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</si>
  <si>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</si>
  <si>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</si>
  <si>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</si>
  <si>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</si>
  <si>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</si>
  <si>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</si>
  <si>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</si>
  <si>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</si>
  <si>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</si>
  <si>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</si>
  <si>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</si>
  <si>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</si>
  <si>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</si>
  <si>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</si>
  <si>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</si>
  <si>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</si>
  <si>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</si>
  <si>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</si>
  <si>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</si>
  <si>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</si>
  <si>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</si>
  <si>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</si>
  <si>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</si>
  <si>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</si>
  <si>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</si>
  <si>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</si>
  <si>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</si>
  <si>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</si>
  <si>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</si>
  <si>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</si>
  <si>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</si>
  <si>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</si>
  <si>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</si>
  <si>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</si>
  <si>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</si>
  <si>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</si>
  <si>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</si>
  <si>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</si>
  <si>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</si>
  <si>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</si>
  <si>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</si>
  <si>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</si>
  <si>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</si>
  <si>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</si>
  <si>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</si>
  <si>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</si>
  <si>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</si>
  <si>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</si>
  <si>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</si>
  <si>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</si>
  <si>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</si>
  <si>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</si>
  <si>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</si>
  <si>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</si>
  <si>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</si>
  <si>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</si>
  <si>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</si>
  <si>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</si>
  <si>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</si>
  <si>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</si>
  <si>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</si>
  <si>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</si>
  <si>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</si>
  <si>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</si>
  <si>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</si>
  <si>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</si>
  <si>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</si>
  <si>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</si>
  <si>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</si>
  <si>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</si>
  <si>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</si>
  <si>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</si>
  <si>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</si>
  <si>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</si>
  <si>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</si>
  <si>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</si>
  <si>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</si>
  <si>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</si>
  <si>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</si>
  <si>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</si>
  <si>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</si>
  <si>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</si>
  <si>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</si>
  <si>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</si>
  <si>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</si>
  <si>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</si>
  <si>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</si>
  <si>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</si>
  <si>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</si>
  <si>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</si>
  <si>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</si>
  <si>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</si>
  <si>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</si>
  <si>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</si>
  <si>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</si>
  <si>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</si>
  <si>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</si>
  <si>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</si>
  <si>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</si>
  <si>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</si>
  <si>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</si>
  <si>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</si>
  <si>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</si>
  <si>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</si>
  <si>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</si>
  <si>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</si>
  <si>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</si>
  <si>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</si>
  <si>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</si>
  <si>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</si>
  <si>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</si>
  <si>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</si>
  <si>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</si>
  <si>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</si>
  <si>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</si>
  <si>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</si>
  <si>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</si>
  <si>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</si>
  <si>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</si>
  <si>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</si>
  <si>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</si>
  <si>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</si>
  <si>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</si>
  <si>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</si>
  <si>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</si>
  <si>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</si>
  <si>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</si>
  <si>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</si>
  <si>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</si>
  <si>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</si>
  <si>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</si>
  <si>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</si>
  <si>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</si>
  <si>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</si>
  <si>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</si>
  <si>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</si>
  <si>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</si>
  <si>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</si>
  <si>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</si>
  <si>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</si>
  <si>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</si>
  <si>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</si>
  <si>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</si>
  <si>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</si>
  <si>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</si>
  <si>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</si>
  <si>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</si>
  <si>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</si>
  <si>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</si>
  <si>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</si>
  <si>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</si>
  <si>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</si>
  <si>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</si>
  <si>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</si>
  <si>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</si>
  <si>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</si>
  <si>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</si>
  <si>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</si>
  <si>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</si>
  <si>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</si>
  <si>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</si>
  <si>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</si>
  <si>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</si>
  <si>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</si>
  <si>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</si>
  <si>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</si>
  <si>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</si>
  <si>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</si>
  <si>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</si>
  <si>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</si>
  <si>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</si>
  <si>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</si>
  <si>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</si>
  <si>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</si>
  <si>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</si>
  <si>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</si>
  <si>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</si>
  <si>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</si>
  <si>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</si>
  <si>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</si>
  <si>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</si>
  <si>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</si>
  <si>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</si>
  <si>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</si>
  <si>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</si>
  <si>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</si>
  <si>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</si>
  <si>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</si>
  <si>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</si>
  <si>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</si>
  <si>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</si>
  <si>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</si>
  <si>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</si>
  <si>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</si>
  <si>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</si>
  <si>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</si>
  <si>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</si>
  <si>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</si>
  <si>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</si>
  <si>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</si>
  <si>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</si>
  <si>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</si>
  <si>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</si>
  <si>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</si>
  <si>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</si>
  <si>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</si>
  <si>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</si>
  <si>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</si>
  <si>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</si>
  <si>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</si>
  <si>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</si>
  <si>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</si>
  <si>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</si>
  <si>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</si>
  <si>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</si>
  <si>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</si>
  <si>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</si>
  <si>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</si>
  <si>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</si>
  <si>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</si>
  <si>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</si>
  <si>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</si>
  <si>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</si>
  <si>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</si>
  <si>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</si>
  <si>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</si>
  <si>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</si>
  <si>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</si>
  <si>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</si>
  <si>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</si>
  <si>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</si>
  <si>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</si>
  <si>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</si>
  <si>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</si>
  <si>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</si>
  <si>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</si>
  <si>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</si>
  <si>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</si>
  <si>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</si>
  <si>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</si>
  <si>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</si>
  <si>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</si>
  <si>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</si>
  <si>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</si>
  <si>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</si>
  <si>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</si>
  <si>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</si>
  <si>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</si>
  <si>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</si>
  <si>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</si>
  <si>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</si>
  <si>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</si>
  <si>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</si>
  <si>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</si>
  <si>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</si>
  <si>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</si>
  <si>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</si>
  <si>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</si>
  <si>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</si>
  <si>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</si>
  <si>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</si>
  <si>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</si>
  <si>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</si>
  <si>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</si>
  <si>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</si>
  <si>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</si>
  <si>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</si>
  <si>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</si>
  <si>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</si>
  <si>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</si>
  <si>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</si>
  <si>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</si>
  <si>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</si>
  <si>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</si>
  <si>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</si>
  <si>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</si>
  <si>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</si>
  <si>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</si>
  <si>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</si>
  <si>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</si>
  <si>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</si>
  <si>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</si>
  <si>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</si>
  <si>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</si>
  <si>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</si>
  <si>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</si>
  <si>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</si>
  <si>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</si>
  <si>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</si>
  <si>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</si>
  <si>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</si>
  <si>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</si>
  <si>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</si>
  <si>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</si>
  <si>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</si>
  <si>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</si>
  <si>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</si>
  <si>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</si>
  <si>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</si>
  <si>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</si>
  <si>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</si>
  <si>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</si>
  <si>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</si>
  <si>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</si>
  <si>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</si>
  <si>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</si>
  <si>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</si>
  <si>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</si>
  <si>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</si>
  <si>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</si>
  <si>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</si>
  <si>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</si>
  <si>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</si>
  <si>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</si>
  <si>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</si>
  <si>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</si>
  <si>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</si>
  <si>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</si>
  <si>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</si>
  <si>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</si>
  <si>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</si>
  <si>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</si>
  <si>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</si>
  <si>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</si>
  <si>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</si>
  <si>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</si>
  <si>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</si>
  <si>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</si>
  <si>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</si>
  <si>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</si>
  <si>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</si>
  <si>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</si>
  <si>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</si>
  <si>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</si>
  <si>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</si>
  <si>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</si>
  <si>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</si>
  <si>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</si>
  <si>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</si>
  <si>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</si>
  <si>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</si>
  <si>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</si>
  <si>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</si>
  <si>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</si>
  <si>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</si>
  <si>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</si>
  <si>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</si>
  <si>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</si>
  <si>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</si>
  <si>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</si>
  <si>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</si>
  <si>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</si>
  <si>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</si>
  <si>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</si>
  <si>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</si>
  <si>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</si>
  <si>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</si>
  <si>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</si>
  <si>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</si>
  <si>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</si>
  <si>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</si>
  <si>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</si>
  <si>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</si>
  <si>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</si>
  <si>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</si>
  <si>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</si>
  <si>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</si>
  <si>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</si>
  <si>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</si>
  <si>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</si>
  <si>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</si>
  <si>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</si>
  <si>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</si>
  <si>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</si>
  <si>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</si>
  <si>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</si>
  <si>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</si>
  <si>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</si>
  <si>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</si>
  <si>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</si>
  <si>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</si>
  <si>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</si>
  <si>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</si>
  <si>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</si>
  <si>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</si>
  <si>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</si>
  <si>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</si>
  <si>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</si>
  <si>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</si>
  <si>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</si>
  <si>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</si>
  <si>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</si>
  <si>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</si>
  <si>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</si>
  <si>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</si>
  <si>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</si>
  <si>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</si>
  <si>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</si>
  <si>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</si>
  <si>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</si>
  <si>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</si>
  <si>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</si>
  <si>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</si>
  <si>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</si>
  <si>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</si>
  <si>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</si>
  <si>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</si>
  <si>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</si>
  <si>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</si>
  <si>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</si>
  <si>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</si>
  <si>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</si>
  <si>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</si>
  <si>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</si>
  <si>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</si>
  <si>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</si>
  <si>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</si>
  <si>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</si>
  <si>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</si>
  <si>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</si>
  <si>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</si>
  <si>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</si>
  <si>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</si>
  <si>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</si>
  <si>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</si>
  <si>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</si>
  <si>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</si>
  <si>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</si>
  <si>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</si>
  <si>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</si>
  <si>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</si>
  <si>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</si>
  <si>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</si>
  <si>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</si>
  <si>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</si>
  <si>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</si>
  <si>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</si>
  <si>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</si>
  <si>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</si>
  <si>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</si>
  <si>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</si>
  <si>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</si>
  <si>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</si>
  <si>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</si>
  <si>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</si>
  <si>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</si>
  <si>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</si>
  <si>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</si>
  <si>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</si>
  <si>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</si>
  <si>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</si>
  <si>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</si>
  <si>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</si>
  <si>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</si>
  <si>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</si>
  <si>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</si>
  <si>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</si>
  <si>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</si>
  <si>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</si>
  <si>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</si>
  <si>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</si>
  <si>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</si>
  <si>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</si>
  <si>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</si>
  <si>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</si>
  <si>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</si>
  <si>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</si>
  <si>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</si>
  <si>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</si>
  <si>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</si>
  <si>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</si>
  <si>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</si>
  <si>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</si>
  <si>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</si>
  <si>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</si>
  <si>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</si>
  <si>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</si>
  <si>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</si>
  <si>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</si>
  <si>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</si>
  <si>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</si>
  <si>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</si>
  <si>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</si>
  <si>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</si>
  <si>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</si>
  <si>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</si>
  <si>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</si>
  <si>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</si>
  <si>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</si>
  <si>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</si>
  <si>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</si>
  <si>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</si>
  <si>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</si>
  <si>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</si>
  <si>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</si>
  <si>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</si>
  <si>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</si>
  <si>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</si>
  <si>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</si>
  <si>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</si>
  <si>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</si>
  <si>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</si>
  <si>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</si>
  <si>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</si>
  <si>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</si>
  <si>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</si>
  <si>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</si>
  <si>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</si>
  <si>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</si>
  <si>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</si>
  <si>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</si>
  <si>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</si>
  <si>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</si>
  <si>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</si>
  <si>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</si>
  <si>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</si>
  <si>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</si>
  <si>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</si>
  <si>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</si>
  <si>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</si>
  <si>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</si>
  <si>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</si>
  <si>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</si>
  <si>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</si>
  <si>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</si>
  <si>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</si>
  <si>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</si>
  <si>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</si>
  <si>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</si>
  <si>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</si>
  <si>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</si>
  <si>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</si>
  <si>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</si>
  <si>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</si>
  <si>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</si>
  <si>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</si>
  <si>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</si>
  <si>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</si>
  <si>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</si>
  <si>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</si>
  <si>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</si>
  <si>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</si>
  <si>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</si>
  <si>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</si>
  <si>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</si>
  <si>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</si>
  <si>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</si>
  <si>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</si>
  <si>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</si>
  <si>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</si>
  <si>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</si>
  <si>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</si>
  <si>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</si>
  <si>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</si>
  <si>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</si>
  <si>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</si>
  <si>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</si>
  <si>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</si>
  <si>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</si>
  <si>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</si>
  <si>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</si>
  <si>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</si>
  <si>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</si>
  <si>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</si>
  <si>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</si>
  <si>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</si>
  <si>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</si>
  <si>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</si>
  <si>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</si>
  <si>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</si>
  <si>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</si>
  <si>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</si>
  <si>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</si>
  <si>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</si>
  <si>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</si>
  <si>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</si>
  <si>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</si>
  <si>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</si>
  <si>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</si>
  <si>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</si>
  <si>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</si>
  <si>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</si>
  <si>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</si>
  <si>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</si>
  <si>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</si>
  <si>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</si>
  <si>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</si>
  <si>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</si>
  <si>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</si>
  <si>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</si>
  <si>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</si>
  <si>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</si>
  <si>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</si>
  <si>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</si>
  <si>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</si>
  <si>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</si>
  <si>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</si>
  <si>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</si>
  <si>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</si>
  <si>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</si>
  <si>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</si>
  <si>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</si>
  <si>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</si>
  <si>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</si>
  <si>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</si>
  <si>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</si>
  <si>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</si>
  <si>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</si>
  <si>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</si>
  <si>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</si>
  <si>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</si>
  <si>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</si>
  <si>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</si>
  <si>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</si>
  <si>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</si>
  <si>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</si>
  <si>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</si>
  <si>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</si>
  <si>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</si>
  <si>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</si>
  <si>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</si>
  <si>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</si>
  <si>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</si>
  <si>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</si>
  <si>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</si>
  <si>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</si>
  <si>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</si>
  <si>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</si>
  <si>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</si>
  <si>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</si>
  <si>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</si>
  <si>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</si>
  <si>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</si>
  <si>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</si>
  <si>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</si>
  <si>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</si>
  <si>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</si>
  <si>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</si>
  <si>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</si>
  <si>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</si>
  <si>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</si>
  <si>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</si>
  <si>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</si>
  <si>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</si>
  <si>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</si>
  <si>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</si>
  <si>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</si>
  <si>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</si>
  <si>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</si>
  <si>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</si>
  <si>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</si>
  <si>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</si>
  <si>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</si>
  <si>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</si>
  <si>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</si>
  <si>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</si>
  <si>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</si>
  <si>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</si>
  <si>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</si>
  <si>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</si>
  <si>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</si>
  <si>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</si>
  <si>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</si>
  <si>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</si>
  <si>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</si>
  <si>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</si>
  <si>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</si>
  <si>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</si>
  <si>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</si>
  <si>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</si>
  <si>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</si>
  <si>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</si>
  <si>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</si>
  <si>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</si>
  <si>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</si>
  <si>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</si>
  <si>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</si>
  <si>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</si>
  <si>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</si>
  <si>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</si>
  <si>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</si>
  <si>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</si>
  <si>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</si>
  <si>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</si>
  <si>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</si>
  <si>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</si>
  <si>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</si>
  <si>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</si>
  <si>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</si>
  <si>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</si>
  <si>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</si>
  <si>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</si>
  <si>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</si>
  <si>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</si>
  <si>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</si>
  <si>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</si>
  <si>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</si>
  <si>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</si>
  <si>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</si>
  <si>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</si>
  <si>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</si>
  <si>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</si>
  <si>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</si>
  <si>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</si>
  <si>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</si>
  <si>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</si>
  <si>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</si>
  <si>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</si>
  <si>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</si>
  <si>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</si>
  <si>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</si>
  <si>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</si>
  <si>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</si>
  <si>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</si>
  <si>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</si>
  <si>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</si>
  <si>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</si>
  <si>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</si>
  <si>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</si>
  <si>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</si>
  <si>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</si>
  <si>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</si>
  <si>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</si>
  <si>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</si>
  <si>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</si>
  <si>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</si>
  <si>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</si>
  <si>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</si>
  <si>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</si>
  <si>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</si>
  <si>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</si>
  <si>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</si>
  <si>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</si>
  <si>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</si>
  <si>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</si>
  <si>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</si>
  <si>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</si>
  <si>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</si>
  <si>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</si>
  <si>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</si>
  <si>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</si>
  <si>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</si>
  <si>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</si>
  <si>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</si>
  <si>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</si>
  <si>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</si>
  <si>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</si>
  <si>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</si>
  <si>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</si>
  <si>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</si>
  <si>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</si>
  <si>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</si>
  <si>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</si>
  <si>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</si>
  <si>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</si>
  <si>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</si>
  <si>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</si>
  <si>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</si>
  <si>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</si>
  <si>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</si>
  <si>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</si>
  <si>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</si>
  <si>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</si>
  <si>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</si>
  <si>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</si>
  <si>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</si>
  <si>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</si>
  <si>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</si>
  <si>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</si>
  <si>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</si>
  <si>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</si>
  <si>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</si>
  <si>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</si>
  <si>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</si>
  <si>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</si>
  <si>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</si>
  <si>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</si>
  <si>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</si>
  <si>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</si>
  <si>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</si>
  <si>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</si>
  <si>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</si>
  <si>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</si>
  <si>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</si>
  <si>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</si>
  <si>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</si>
  <si>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</si>
  <si>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</si>
  <si>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</si>
  <si>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</si>
  <si>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</si>
  <si>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</si>
  <si>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</si>
  <si>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</si>
  <si>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</si>
  <si>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</si>
  <si>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</si>
  <si>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</si>
  <si>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</si>
  <si>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</si>
  <si>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</si>
  <si>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</si>
  <si>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</si>
  <si>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</si>
  <si>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</si>
  <si>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</si>
  <si>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</si>
  <si>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</si>
  <si>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</si>
  <si>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</si>
  <si>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</si>
  <si>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</si>
  <si>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</si>
  <si>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</si>
  <si>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</si>
  <si>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</si>
  <si>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</si>
  <si>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</si>
  <si>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</si>
  <si>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</si>
  <si>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</si>
  <si>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</si>
  <si>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</si>
  <si>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</si>
  <si>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</si>
  <si>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</si>
  <si>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</si>
  <si>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</si>
  <si>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</si>
  <si>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</si>
  <si>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</si>
  <si>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</si>
  <si>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</si>
  <si>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</si>
  <si>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</si>
  <si>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</si>
  <si>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</si>
  <si>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</si>
  <si>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</si>
  <si>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</si>
  <si>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</si>
  <si>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</si>
  <si>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</si>
  <si>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</si>
  <si>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</si>
  <si>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</si>
  <si>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</si>
  <si>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</si>
  <si>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</si>
  <si>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</si>
  <si>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</si>
  <si>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</si>
  <si>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</si>
  <si>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</si>
  <si>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</si>
  <si>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</si>
  <si>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</si>
  <si>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</si>
  <si>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</si>
  <si>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</si>
  <si>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</si>
  <si>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</si>
  <si>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</si>
  <si>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</si>
  <si>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</si>
  <si>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</si>
  <si>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</si>
  <si>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</si>
  <si>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</si>
  <si>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</si>
  <si>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</si>
  <si>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</si>
  <si>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</si>
  <si>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</si>
  <si>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</si>
  <si>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</si>
  <si>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</si>
  <si>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</si>
  <si>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</si>
  <si>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</si>
  <si>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</si>
  <si>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</si>
  <si>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</si>
  <si>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</si>
  <si>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</si>
  <si>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</si>
  <si>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</si>
  <si>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</si>
  <si>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</si>
  <si>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</si>
  <si>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</si>
  <si>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</si>
  <si>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</si>
  <si>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</si>
  <si>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</si>
  <si>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</si>
  <si>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</si>
  <si>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</si>
  <si>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</si>
  <si>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</si>
  <si>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</si>
  <si>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</si>
  <si>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</si>
  <si>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</si>
  <si>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</si>
  <si>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</si>
  <si>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</si>
  <si>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</si>
  <si>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</si>
  <si>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</si>
  <si>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</si>
  <si>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</si>
  <si>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</si>
  <si>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</si>
  <si>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</si>
  <si>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</si>
  <si>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</si>
  <si>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</si>
  <si>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</si>
  <si>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</si>
  <si>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</si>
  <si>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</si>
  <si>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</si>
  <si>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</si>
  <si>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</si>
  <si>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</si>
  <si>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</si>
  <si>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</si>
  <si>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</si>
  <si>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</si>
  <si>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</si>
  <si>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</si>
  <si>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</si>
  <si>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</si>
  <si>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</si>
  <si>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</si>
  <si>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</si>
  <si>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</si>
  <si>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</si>
  <si>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</si>
  <si>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</si>
  <si>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</si>
  <si>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</si>
  <si>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</si>
  <si>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</si>
  <si>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</si>
  <si>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</si>
  <si>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</si>
  <si>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</si>
  <si>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</si>
  <si>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</si>
  <si>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</si>
  <si>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</si>
  <si>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</si>
  <si>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</si>
  <si>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</si>
  <si>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</si>
  <si>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</si>
  <si>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</si>
  <si>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</si>
  <si>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</si>
  <si>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</si>
  <si>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</si>
  <si>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</si>
  <si>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</si>
  <si>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</si>
  <si>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</si>
  <si>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</si>
  <si>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</si>
  <si>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</si>
  <si>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</si>
  <si>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</si>
  <si>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</si>
  <si>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</si>
  <si>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</si>
  <si>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</si>
  <si>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</si>
  <si>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</si>
  <si>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</si>
  <si>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</si>
  <si>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</si>
  <si>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</si>
  <si>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</si>
  <si>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</si>
  <si>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</si>
  <si>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</si>
  <si>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</si>
  <si>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</si>
  <si>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</si>
  <si>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</si>
  <si>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</si>
  <si>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</si>
  <si>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</si>
  <si>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</si>
  <si>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</si>
  <si>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</si>
  <si>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</si>
  <si>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</si>
  <si>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</si>
  <si>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</si>
  <si>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</si>
  <si>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</si>
  <si>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</si>
  <si>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</si>
  <si>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</si>
  <si>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</si>
  <si>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</si>
  <si>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</si>
  <si>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</si>
  <si>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</si>
  <si>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</si>
  <si>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</si>
  <si>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</si>
  <si>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</si>
  <si>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</si>
  <si>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</si>
  <si>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</si>
  <si>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</si>
  <si>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</si>
  <si>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</si>
  <si>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</si>
  <si>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</si>
  <si>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</si>
  <si>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</si>
  <si>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</si>
  <si>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</si>
  <si>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</si>
  <si>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</si>
  <si>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</si>
  <si>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</si>
  <si>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</si>
  <si>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</si>
  <si>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</si>
  <si>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</si>
  <si>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</si>
  <si>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</si>
  <si>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</si>
  <si>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</si>
  <si>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</si>
  <si>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</si>
  <si>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</si>
  <si>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</si>
  <si>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</si>
  <si>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</si>
  <si>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</si>
  <si>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</si>
  <si>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</si>
  <si>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</si>
  <si>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</si>
  <si>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</si>
  <si>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</si>
  <si>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</si>
  <si>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</si>
  <si>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</si>
  <si>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</si>
  <si>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</si>
  <si>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</si>
  <si>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</si>
  <si>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</si>
  <si>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</si>
  <si>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</si>
  <si>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</si>
  <si>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</si>
  <si>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</si>
  <si>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</si>
  <si>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</si>
  <si>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</si>
  <si>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</si>
  <si>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</si>
  <si>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</si>
  <si>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</si>
  <si>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</si>
  <si>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</si>
  <si>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</si>
  <si>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</si>
  <si>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</si>
  <si>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</si>
  <si>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</si>
  <si>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</si>
  <si>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</si>
  <si>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</si>
  <si>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</si>
  <si>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</si>
  <si>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</si>
  <si>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</si>
  <si>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</si>
  <si>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</si>
  <si>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</si>
  <si>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</si>
  <si>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</si>
  <si>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</si>
  <si>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</si>
  <si>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</si>
  <si>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</si>
  <si>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</si>
  <si>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</si>
  <si>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</si>
  <si>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</si>
  <si>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</si>
  <si>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</si>
  <si>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</si>
  <si>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</si>
  <si>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</si>
  <si>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</si>
  <si>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</si>
  <si>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</si>
  <si>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</si>
  <si>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</si>
  <si>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</si>
  <si>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</si>
  <si>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</si>
  <si>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</si>
  <si>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</si>
  <si>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</si>
  <si>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</si>
  <si>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</si>
  <si>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</si>
  <si>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</si>
  <si>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</si>
  <si>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</si>
  <si>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</si>
  <si>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</si>
  <si>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</si>
  <si>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</si>
  <si>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</si>
  <si>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</si>
  <si>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</si>
  <si>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</si>
  <si>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</si>
  <si>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</si>
  <si>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</si>
  <si>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</si>
  <si>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</si>
  <si>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</si>
  <si>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</si>
  <si>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</si>
  <si>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</si>
  <si>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</si>
  <si>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</si>
  <si>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</si>
  <si>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</si>
  <si>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</si>
  <si>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</si>
  <si>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</si>
  <si>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</si>
  <si>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</si>
  <si>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</si>
  <si>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</si>
  <si>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</si>
  <si>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</si>
  <si>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</si>
  <si>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</si>
  <si>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</si>
  <si>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</si>
  <si>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</si>
  <si>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</si>
  <si>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</si>
  <si>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</si>
  <si>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</si>
  <si>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</si>
  <si>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</si>
  <si>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</si>
  <si>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</si>
  <si>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</si>
  <si>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</si>
  <si>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</si>
  <si>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</si>
  <si>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</si>
  <si>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</si>
  <si>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</si>
  <si>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</si>
  <si>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</si>
  <si>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</si>
  <si>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</si>
  <si>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</si>
  <si>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</si>
  <si>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</si>
  <si>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</si>
  <si>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</si>
  <si>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</si>
  <si>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</si>
  <si>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</si>
  <si>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</si>
  <si>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</si>
  <si>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</si>
  <si>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</si>
  <si>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</si>
  <si>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</si>
  <si>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</si>
  <si>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</si>
  <si>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</si>
  <si>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</si>
  <si>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</si>
  <si>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</si>
  <si>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</si>
  <si>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</si>
  <si>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</si>
  <si>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</si>
  <si>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</si>
  <si>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</si>
  <si>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</si>
  <si>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</si>
  <si>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</si>
  <si>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</si>
  <si>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</si>
  <si>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</si>
  <si>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</si>
  <si>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</si>
  <si>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</si>
  <si>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</si>
  <si>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</si>
  <si>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</si>
  <si>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</si>
  <si>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</si>
  <si>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</si>
  <si>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</si>
  <si>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</si>
  <si>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</si>
  <si>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</si>
  <si>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</si>
  <si>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</si>
  <si>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</si>
  <si>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</si>
  <si>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</si>
  <si>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</si>
  <si>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</si>
  <si>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</si>
  <si>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</si>
  <si>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</si>
  <si>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</si>
  <si>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</si>
  <si>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</si>
  <si>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</si>
  <si>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</si>
  <si>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</si>
  <si>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</si>
  <si>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</si>
  <si>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</si>
  <si>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</si>
  <si>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</si>
  <si>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</si>
  <si>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</si>
  <si>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</si>
  <si>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</si>
  <si>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</si>
  <si>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</si>
  <si>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</si>
  <si>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</si>
  <si>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</si>
  <si>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</si>
  <si>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</si>
  <si>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</si>
  <si>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</si>
  <si>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</si>
  <si>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</si>
  <si>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</si>
  <si>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</si>
  <si>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</si>
  <si>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</si>
  <si>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</si>
  <si>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</si>
  <si>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</si>
  <si>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</si>
  <si>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</si>
  <si>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</si>
  <si>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</si>
  <si>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</si>
  <si>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</si>
  <si>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</si>
  <si>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</si>
  <si>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</si>
  <si>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</si>
  <si>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</si>
  <si>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</si>
  <si>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</si>
  <si>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</si>
  <si>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</si>
  <si>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</si>
  <si>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</si>
  <si>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</si>
  <si>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</si>
  <si>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</si>
  <si>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</si>
  <si>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</si>
  <si>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</si>
  <si>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</si>
  <si>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</si>
  <si>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</si>
  <si>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</si>
  <si>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</si>
  <si>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</si>
  <si>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</si>
  <si>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</si>
  <si>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</si>
  <si>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</si>
  <si>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</si>
  <si>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</si>
  <si>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</si>
  <si>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</si>
  <si>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</si>
  <si>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</si>
  <si>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</si>
  <si>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</si>
  <si>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</si>
  <si>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</si>
  <si>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</si>
  <si>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</si>
  <si>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</si>
  <si>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</si>
  <si>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</si>
  <si>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</si>
  <si>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</si>
  <si>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</si>
  <si>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</si>
  <si>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</si>
  <si>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</si>
  <si>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</si>
  <si>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</si>
  <si>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</si>
  <si>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</si>
  <si>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</si>
  <si>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</si>
  <si>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</si>
  <si>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</si>
  <si>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</si>
  <si>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</si>
  <si>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</si>
  <si>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</si>
  <si>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</si>
  <si>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</si>
  <si>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</si>
  <si>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</si>
  <si>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</si>
  <si>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</si>
  <si>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</si>
  <si>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</si>
  <si>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</si>
  <si>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</si>
  <si>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</si>
  <si>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</si>
  <si>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</si>
  <si>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</si>
  <si>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</si>
  <si>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</si>
  <si>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</si>
  <si>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</si>
  <si>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</si>
  <si>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</si>
  <si>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</si>
  <si>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</si>
  <si>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</si>
  <si>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</si>
  <si>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</si>
  <si>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</si>
  <si>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</si>
  <si>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</si>
  <si>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</si>
  <si>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</si>
  <si>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</si>
  <si>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</si>
  <si>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</si>
  <si>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</si>
  <si>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</si>
  <si>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</si>
  <si>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</si>
  <si>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</si>
  <si>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</si>
  <si>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</si>
  <si>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</si>
  <si>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</si>
  <si>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</si>
  <si>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</si>
  <si>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</si>
  <si>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</si>
  <si>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</si>
  <si>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</si>
  <si>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</si>
  <si>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</si>
  <si>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</si>
  <si>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</si>
  <si>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</si>
  <si>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</si>
  <si>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</si>
  <si>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</si>
  <si>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</si>
  <si>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</si>
  <si>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</si>
  <si>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</si>
  <si>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</si>
  <si>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</si>
  <si>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</si>
  <si>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</si>
  <si>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</si>
  <si>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</si>
  <si>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</si>
  <si>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</si>
  <si>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</si>
  <si>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</si>
  <si>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</si>
  <si>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</si>
  <si>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</si>
  <si>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</si>
  <si>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</si>
  <si>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</si>
  <si>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</si>
  <si>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</si>
  <si>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</si>
  <si>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</si>
  <si>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</si>
  <si>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</si>
  <si>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</si>
  <si>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</si>
  <si>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</si>
  <si>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</si>
  <si>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</si>
  <si>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</si>
  <si>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</si>
  <si>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</si>
  <si>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</si>
  <si>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</si>
  <si>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</si>
  <si>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</si>
  <si>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</si>
  <si>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</si>
  <si>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</si>
  <si>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</si>
  <si>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</si>
  <si>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</si>
  <si>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</si>
  <si>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</si>
  <si>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</si>
  <si>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</si>
  <si>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</si>
  <si>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</si>
  <si>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</si>
  <si>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</si>
  <si>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</si>
  <si>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</si>
  <si>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</si>
  <si>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</si>
  <si>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</si>
  <si>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</si>
  <si>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</si>
  <si>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</si>
  <si>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</si>
  <si>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</si>
  <si>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</si>
  <si>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</si>
  <si>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</si>
  <si>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</si>
  <si>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</si>
  <si>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</si>
  <si>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</si>
  <si>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</si>
  <si>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</si>
  <si>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</si>
  <si>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</si>
  <si>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</si>
  <si>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</si>
  <si>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</si>
  <si>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</si>
  <si>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</si>
  <si>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</si>
  <si>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</si>
  <si>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</si>
  <si>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</si>
  <si>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</si>
  <si>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</si>
  <si>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</si>
  <si>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</si>
  <si>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</si>
  <si>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</si>
  <si>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</si>
  <si>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</si>
  <si>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</si>
  <si>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</si>
  <si>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</si>
  <si>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</si>
  <si>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</si>
  <si>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</si>
  <si>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</si>
  <si>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</si>
  <si>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</si>
  <si>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</si>
  <si>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</si>
  <si>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</si>
  <si>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</si>
  <si>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</si>
  <si>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</si>
  <si>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</si>
  <si>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</si>
  <si>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</si>
  <si>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</si>
  <si>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</si>
  <si>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</si>
  <si>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</si>
  <si>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</si>
  <si>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</si>
  <si>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</si>
  <si>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</si>
  <si>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</si>
  <si>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</si>
  <si>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</si>
  <si>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</si>
  <si>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</si>
  <si>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</si>
  <si>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</si>
  <si>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</si>
  <si>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</si>
  <si>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</si>
  <si>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</si>
  <si>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</si>
  <si>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</si>
  <si>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</si>
  <si>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</si>
  <si>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</si>
  <si>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</si>
  <si>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</si>
  <si>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</si>
  <si>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</si>
  <si>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</si>
  <si>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</si>
  <si>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</si>
  <si>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</si>
  <si>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</si>
  <si>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</si>
  <si>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</si>
  <si>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</si>
  <si>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</si>
  <si>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</si>
  <si>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</si>
  <si>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</si>
  <si>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</si>
  <si>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</si>
  <si>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</si>
  <si>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</si>
  <si>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</si>
  <si>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</si>
  <si>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</si>
  <si>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</si>
  <si>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</si>
  <si>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</si>
  <si>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</si>
  <si>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</si>
  <si>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</si>
  <si>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</si>
  <si>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</si>
  <si>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</si>
  <si>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</si>
  <si>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</si>
  <si>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</si>
  <si>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</si>
  <si>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</si>
  <si>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</si>
  <si>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</si>
  <si>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</si>
  <si>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</si>
  <si>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</si>
  <si>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</si>
  <si>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</si>
  <si>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</si>
  <si>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</si>
  <si>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</si>
  <si>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</si>
  <si>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</si>
  <si>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</si>
  <si>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</si>
  <si>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</si>
  <si>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</si>
  <si>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</si>
  <si>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</si>
  <si>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</si>
  <si>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</si>
  <si>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</si>
  <si>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</si>
  <si>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</si>
  <si>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</si>
  <si>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</si>
  <si>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</si>
  <si>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</si>
  <si>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</si>
  <si>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</si>
  <si>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</si>
  <si>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</si>
  <si>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</si>
  <si>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</si>
  <si>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</si>
  <si>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</si>
  <si>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</si>
  <si>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</si>
  <si>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</si>
  <si>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</si>
  <si>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</si>
  <si>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</si>
  <si>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</si>
  <si>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</si>
  <si>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</si>
  <si>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</si>
  <si>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</si>
  <si>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</si>
  <si>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</si>
  <si>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</si>
  <si>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</si>
  <si>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</si>
  <si>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</si>
  <si>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</si>
  <si>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</si>
  <si>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</si>
  <si>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</si>
  <si>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</si>
  <si>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</si>
  <si>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</si>
  <si>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</si>
  <si>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</si>
  <si>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</si>
  <si>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</si>
  <si>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</si>
  <si>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</si>
  <si>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</si>
  <si>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</si>
  <si>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</si>
  <si>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</si>
  <si>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</si>
  <si>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</si>
  <si>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</si>
  <si>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</si>
  <si>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</si>
  <si>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</si>
  <si>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</si>
  <si>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</si>
  <si>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</si>
  <si>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</si>
  <si>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</si>
  <si>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</si>
  <si>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</si>
  <si>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</si>
  <si>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</si>
  <si>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</si>
  <si>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</si>
  <si>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</si>
  <si>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</si>
  <si>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</si>
  <si>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</si>
  <si>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</si>
  <si>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</si>
  <si>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</si>
  <si>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</si>
  <si>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</si>
  <si>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</si>
  <si>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</si>
  <si>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</si>
  <si>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</si>
  <si>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</si>
  <si>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</si>
  <si>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</si>
  <si>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</si>
  <si>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</si>
  <si>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</si>
  <si>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</si>
  <si>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</si>
  <si>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</si>
  <si>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</si>
  <si>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</si>
  <si>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</si>
  <si>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</si>
  <si>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</si>
  <si>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</si>
  <si>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</si>
  <si>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</si>
  <si>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</si>
  <si>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</si>
  <si>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</si>
  <si>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</si>
  <si>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</si>
  <si>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</si>
  <si>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</si>
  <si>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</si>
  <si>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</si>
  <si>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</si>
  <si>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</si>
  <si>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</si>
  <si>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</si>
  <si>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</si>
  <si>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</si>
  <si>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</si>
  <si>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</si>
  <si>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</si>
  <si>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</si>
  <si>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</si>
  <si>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</si>
  <si>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</si>
  <si>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</si>
  <si>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</si>
  <si>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</si>
  <si>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</si>
  <si>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</si>
  <si>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</si>
  <si>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</si>
  <si>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</si>
  <si>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</si>
  <si>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</si>
  <si>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</si>
  <si>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</si>
  <si>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</si>
  <si>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</si>
  <si>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</si>
  <si>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</si>
  <si>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</si>
  <si>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</si>
  <si>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</si>
  <si>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</si>
  <si>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</si>
  <si>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</si>
  <si>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</si>
  <si>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</si>
  <si>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</si>
  <si>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</si>
  <si>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</si>
  <si>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</si>
  <si>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</si>
  <si>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</si>
  <si>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</si>
  <si>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</si>
  <si>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</si>
  <si>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</si>
  <si>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</si>
  <si>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</si>
  <si>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</si>
  <si>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</si>
  <si>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</si>
  <si>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</si>
  <si>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</si>
  <si>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</si>
  <si>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</si>
  <si>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</si>
  <si>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</si>
  <si>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</si>
  <si>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</si>
  <si>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</si>
  <si>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</si>
  <si>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</si>
  <si>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</si>
  <si>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</si>
  <si>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</si>
  <si>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</si>
  <si>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</si>
  <si>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</si>
  <si>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</si>
  <si>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</si>
  <si>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</si>
  <si>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</si>
  <si>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</si>
  <si>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</si>
  <si>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</si>
  <si>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</si>
  <si>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</si>
  <si>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</si>
  <si>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</si>
  <si>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</si>
  <si>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</si>
  <si>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</si>
  <si>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</si>
  <si>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</si>
  <si>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</si>
  <si>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</si>
  <si>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</si>
  <si>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</si>
  <si>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</si>
  <si>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</si>
  <si>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</si>
  <si>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</si>
  <si>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</si>
  <si>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</si>
  <si>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</si>
  <si>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</si>
  <si>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</si>
  <si>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</si>
  <si>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</si>
  <si>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</si>
  <si>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</si>
  <si>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</si>
  <si>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</si>
  <si>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</si>
  <si>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</si>
  <si>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</si>
  <si>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</si>
  <si>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</si>
  <si>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</si>
  <si>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</si>
  <si>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</si>
  <si>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</si>
  <si>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</si>
  <si>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</si>
  <si>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</si>
  <si>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</si>
  <si>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</si>
  <si>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</si>
  <si>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</si>
  <si>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</si>
  <si>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</si>
  <si>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</si>
  <si>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</si>
  <si>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</si>
  <si>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</si>
  <si>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</si>
  <si>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</si>
  <si>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</si>
  <si>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</si>
  <si>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</si>
  <si>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</si>
  <si>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</si>
  <si>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</si>
  <si>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</si>
  <si>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</si>
  <si>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</si>
  <si>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</si>
  <si>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</si>
  <si>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</si>
  <si>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</si>
  <si>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</si>
  <si>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</si>
  <si>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</si>
  <si>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</si>
  <si>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</si>
  <si>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</si>
  <si>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</si>
  <si>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</si>
  <si>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</si>
  <si>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</si>
  <si>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</si>
  <si>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</si>
  <si>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</si>
  <si>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</si>
  <si>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</si>
  <si>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</si>
  <si>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</si>
  <si>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</si>
  <si>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</si>
  <si>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</si>
  <si>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</si>
  <si>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</si>
  <si>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</si>
  <si>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</si>
  <si>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</si>
  <si>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</si>
  <si>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</si>
  <si>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</si>
  <si>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</si>
  <si>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</si>
  <si>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</si>
  <si>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</si>
  <si>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</si>
  <si>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</si>
  <si>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</si>
  <si>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</si>
  <si>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</si>
  <si>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</si>
  <si>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</si>
  <si>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</si>
  <si>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</si>
  <si>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</si>
  <si>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</si>
  <si>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</si>
  <si>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</si>
  <si>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</si>
  <si>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</si>
  <si>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</si>
  <si>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</si>
  <si>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</si>
  <si>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</si>
  <si>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</si>
  <si>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</si>
  <si>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</si>
  <si>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</si>
  <si>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</si>
  <si>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</si>
  <si>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</si>
  <si>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</si>
  <si>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</si>
  <si>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</si>
  <si>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</si>
  <si>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</si>
  <si>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</si>
  <si>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</si>
  <si>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</si>
  <si>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</si>
  <si>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</si>
  <si>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</si>
  <si>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</si>
  <si>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</si>
  <si>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</si>
  <si>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</si>
  <si>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</si>
  <si>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</si>
  <si>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</si>
  <si>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</si>
  <si>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</si>
  <si>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</si>
  <si>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</si>
  <si>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</si>
  <si>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</si>
  <si>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</si>
  <si>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</si>
  <si>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</si>
  <si>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</si>
  <si>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</si>
  <si>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</si>
  <si>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</si>
  <si>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</si>
  <si>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</si>
  <si>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</si>
  <si>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</si>
  <si>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</si>
  <si>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</si>
  <si>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</si>
  <si>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</si>
  <si>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</si>
  <si>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</si>
  <si>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</si>
  <si>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</si>
  <si>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</si>
  <si>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</si>
  <si>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</si>
  <si>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</si>
  <si>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</si>
  <si>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</si>
  <si>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</si>
  <si>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</si>
  <si>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</si>
  <si>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</si>
  <si>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</si>
  <si>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</si>
  <si>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</si>
  <si>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</si>
  <si>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</si>
  <si>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</si>
  <si>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</si>
  <si>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</si>
  <si>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</si>
  <si>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</si>
  <si>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</si>
  <si>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</si>
  <si>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</si>
  <si>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</si>
  <si>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</si>
  <si>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</si>
  <si>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</si>
  <si>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</si>
  <si>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</si>
  <si>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</si>
  <si>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</si>
  <si>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</si>
  <si>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</si>
  <si>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</si>
  <si>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</si>
  <si>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</si>
  <si>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</si>
  <si>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</si>
  <si>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</si>
  <si>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</si>
  <si>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</si>
  <si>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</si>
  <si>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</si>
  <si>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</si>
  <si>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</si>
  <si>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</si>
  <si>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</si>
  <si>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</si>
  <si>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</si>
  <si>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</si>
  <si>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</si>
  <si>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</si>
  <si>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</si>
  <si>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</si>
  <si>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</si>
  <si>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</si>
  <si>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</si>
  <si>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</si>
  <si>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</si>
  <si>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</si>
  <si>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</si>
  <si>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</si>
  <si>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</si>
  <si>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</si>
  <si>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</si>
  <si>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</si>
  <si>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</si>
  <si>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</si>
  <si>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</si>
  <si>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</si>
  <si>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</si>
  <si>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</si>
  <si>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</si>
  <si>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</si>
  <si>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</si>
  <si>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</si>
  <si>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</si>
  <si>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</si>
  <si>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</si>
  <si>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</si>
  <si>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</si>
  <si>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</si>
  <si>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</si>
  <si>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</si>
  <si>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</si>
  <si>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</si>
  <si>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</si>
  <si>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</si>
  <si>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</si>
  <si>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</si>
  <si>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</si>
  <si>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</si>
  <si>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</si>
  <si>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</si>
  <si>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</si>
  <si>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</si>
  <si>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</si>
  <si>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</si>
  <si>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</si>
  <si>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</si>
  <si>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</si>
  <si>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</si>
  <si>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</si>
  <si>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</si>
  <si>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</si>
  <si>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</si>
  <si>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</si>
  <si>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</si>
  <si>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</si>
  <si>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</si>
  <si>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</si>
  <si>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</si>
  <si>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</si>
  <si>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</si>
  <si>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</si>
  <si>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</si>
  <si>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</si>
  <si>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</si>
  <si>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</si>
  <si>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</si>
  <si>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</si>
  <si>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</si>
  <si>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</si>
  <si>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</si>
  <si>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</si>
  <si>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</si>
  <si>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</si>
  <si>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</si>
  <si>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</si>
  <si>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</si>
  <si>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</si>
  <si>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</si>
  <si>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</si>
  <si>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</si>
  <si>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</si>
  <si>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</si>
  <si>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</si>
  <si>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</si>
  <si>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</si>
  <si>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</si>
  <si>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</si>
  <si>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</si>
  <si>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</si>
  <si>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</si>
  <si>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</si>
  <si>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</si>
  <si>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</si>
  <si>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</si>
  <si>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</si>
  <si>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</si>
  <si>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</si>
  <si>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</si>
  <si>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</si>
  <si>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</si>
  <si>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</si>
  <si>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</si>
  <si>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</si>
  <si>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</si>
  <si>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</si>
  <si>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</si>
  <si>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</si>
  <si>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</si>
  <si>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</si>
  <si>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</si>
  <si>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</si>
  <si>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</si>
  <si>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</si>
  <si>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</si>
  <si>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</si>
  <si>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</si>
  <si>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</si>
  <si>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</si>
  <si>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</si>
  <si>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</si>
  <si>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</si>
  <si>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</si>
  <si>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</si>
  <si>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</si>
  <si>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</si>
  <si>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</si>
  <si>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</si>
  <si>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</si>
  <si>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</si>
  <si>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</si>
  <si>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</si>
  <si>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</si>
  <si>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</si>
  <si>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</si>
  <si>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</si>
  <si>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</si>
  <si>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</si>
  <si>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</si>
  <si>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</si>
  <si>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</si>
  <si>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</si>
  <si>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</si>
  <si>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</si>
  <si>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</si>
  <si>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</si>
  <si>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</si>
  <si>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</si>
  <si>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</si>
  <si>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</si>
  <si>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</si>
  <si>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</si>
  <si>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</si>
  <si>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</si>
  <si>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</si>
  <si>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</si>
  <si>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</si>
  <si>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</si>
  <si>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</si>
  <si>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</si>
  <si>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</si>
  <si>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</si>
  <si>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</si>
  <si>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</si>
  <si>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</si>
  <si>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</si>
  <si>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</si>
  <si>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</si>
  <si>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</si>
  <si>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</si>
  <si>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</si>
  <si>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</si>
  <si>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</si>
  <si>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</si>
  <si>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</si>
  <si>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</si>
  <si>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</si>
  <si>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</si>
  <si>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</si>
  <si>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</si>
  <si>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</si>
  <si>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</si>
  <si>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</si>
  <si>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</si>
  <si>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</si>
  <si>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</si>
  <si>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</si>
  <si>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</si>
  <si>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</si>
  <si>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</si>
  <si>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</si>
  <si>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</si>
  <si>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</si>
  <si>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</si>
  <si>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</si>
  <si>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</si>
  <si>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</si>
  <si>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</si>
  <si>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</si>
  <si>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</si>
  <si>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</si>
  <si>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</si>
  <si>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</si>
  <si>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</si>
  <si>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</si>
  <si>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</si>
  <si>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</si>
  <si>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</si>
  <si>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</si>
  <si>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</si>
  <si>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</si>
  <si>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</si>
  <si>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</si>
  <si>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</si>
  <si>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</si>
  <si>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</si>
  <si>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</si>
  <si>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</si>
  <si>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</si>
  <si>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</si>
  <si>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</si>
  <si>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</si>
  <si>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</si>
  <si>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</si>
  <si>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</si>
  <si>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</si>
  <si>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</si>
  <si>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</si>
  <si>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</si>
  <si>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</si>
  <si>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</si>
  <si>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</si>
  <si>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</si>
  <si>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</si>
  <si>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</si>
  <si>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</si>
  <si>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</si>
  <si>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</si>
  <si>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</si>
  <si>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</si>
  <si>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</si>
  <si>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</si>
  <si>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</si>
  <si>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</si>
  <si>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</si>
  <si>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</si>
  <si>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</si>
  <si>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</si>
  <si>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</si>
  <si>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</si>
  <si>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</si>
  <si>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</si>
  <si>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</si>
  <si>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</si>
  <si>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</si>
  <si>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</si>
  <si>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</si>
  <si>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</si>
  <si>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</si>
  <si>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</si>
  <si>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</si>
  <si>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</si>
  <si>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</si>
  <si>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</si>
  <si>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</si>
  <si>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</si>
  <si>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</si>
  <si>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</si>
  <si>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</si>
  <si>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</si>
  <si>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</si>
  <si>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</si>
  <si>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</si>
  <si>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</si>
  <si>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</si>
  <si>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</si>
  <si>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</si>
  <si>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</si>
  <si>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</si>
  <si>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</si>
  <si>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</si>
  <si>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</si>
  <si>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</si>
  <si>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</si>
  <si>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</si>
  <si>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</si>
  <si>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</si>
  <si>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</si>
  <si>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</si>
  <si>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</si>
  <si>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</si>
  <si>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</si>
  <si>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</si>
  <si>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</si>
  <si>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</si>
  <si>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</si>
  <si>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</si>
  <si>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</si>
  <si>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</si>
  <si>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</si>
  <si>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</si>
  <si>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</si>
  <si>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</si>
  <si>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</si>
  <si>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</si>
  <si>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</si>
  <si>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</si>
  <si>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</si>
  <si>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</si>
  <si>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</si>
  <si>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</si>
  <si>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</si>
  <si>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</si>
  <si>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</si>
  <si>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</si>
  <si>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</si>
  <si>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</si>
  <si>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</si>
  <si>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</si>
  <si>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</si>
  <si>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</si>
  <si>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</si>
  <si>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</si>
  <si>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</si>
  <si>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</si>
  <si>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</si>
  <si>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</si>
  <si>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</si>
  <si>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</si>
  <si>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</si>
  <si>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</si>
  <si>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</si>
  <si>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</si>
  <si>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</si>
  <si>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</si>
  <si>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</si>
  <si>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</si>
  <si>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</si>
  <si>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</si>
  <si>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</si>
  <si>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</si>
  <si>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</si>
  <si>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</si>
  <si>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</si>
  <si>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</si>
  <si>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</si>
  <si>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</si>
  <si>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</si>
  <si>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</si>
  <si>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</si>
  <si>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</si>
  <si>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</si>
  <si>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</si>
  <si>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</si>
  <si>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</si>
  <si>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</si>
  <si>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</si>
  <si>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</si>
  <si>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</si>
  <si>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</si>
  <si>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</si>
  <si>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</si>
  <si>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</si>
  <si>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</si>
  <si>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</si>
  <si>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</si>
  <si>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</si>
  <si>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</si>
  <si>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</si>
  <si>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</si>
  <si>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</si>
  <si>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</si>
  <si>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</si>
  <si>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</si>
  <si>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</si>
  <si>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</si>
  <si>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</si>
  <si>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</si>
  <si>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</si>
  <si>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</si>
  <si>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</si>
  <si>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</si>
  <si>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</si>
  <si>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</si>
  <si>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</si>
  <si>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</si>
  <si>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</si>
  <si>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</si>
  <si>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</si>
  <si>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</si>
  <si>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</si>
  <si>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</si>
  <si>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</si>
  <si>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</si>
  <si>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</si>
  <si>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</si>
  <si>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</si>
  <si>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</si>
  <si>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</si>
  <si>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</si>
  <si>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</si>
  <si>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</si>
  <si>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</si>
  <si>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</si>
  <si>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</si>
  <si>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</si>
  <si>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</si>
  <si>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</si>
  <si>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</si>
  <si>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</si>
  <si>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</si>
  <si>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</si>
  <si>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</si>
  <si>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</si>
  <si>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</si>
  <si>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</si>
  <si>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</si>
  <si>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</si>
  <si>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</si>
  <si>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</si>
  <si>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</si>
  <si>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</si>
  <si>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</si>
  <si>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</si>
  <si>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</si>
  <si>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</si>
  <si>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</si>
  <si>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</si>
  <si>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</si>
  <si>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</si>
  <si>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</si>
  <si>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</si>
  <si>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</si>
  <si>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</si>
  <si>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</si>
  <si>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</si>
  <si>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</si>
  <si>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</si>
  <si>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</si>
  <si>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</si>
  <si>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</si>
  <si>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</si>
  <si>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</si>
  <si>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</si>
  <si>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</si>
  <si>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</si>
  <si>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</si>
  <si>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</si>
  <si>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</si>
  <si>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</si>
  <si>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</si>
  <si>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</si>
  <si>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</si>
  <si>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</si>
  <si>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</si>
  <si>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</si>
  <si>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</si>
  <si>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</si>
  <si>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</si>
  <si>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</si>
  <si>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</si>
  <si>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</si>
  <si>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</si>
  <si>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</si>
  <si>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</si>
  <si>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</si>
  <si>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</si>
  <si>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</si>
  <si>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</si>
  <si>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</si>
  <si>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</si>
  <si>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</si>
  <si>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</si>
  <si>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</si>
  <si>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</si>
  <si>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</si>
  <si>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</si>
  <si>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</si>
  <si>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</si>
  <si>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</si>
  <si>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</si>
  <si>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</si>
  <si>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</si>
  <si>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</si>
  <si>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</si>
  <si>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</si>
  <si>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</si>
  <si>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</si>
  <si>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</si>
  <si>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</si>
  <si>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</si>
  <si>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</si>
  <si>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</si>
  <si>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</si>
  <si>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</si>
  <si>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</si>
  <si>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</si>
  <si>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</si>
  <si>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</si>
  <si>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</si>
  <si>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</si>
  <si>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</si>
  <si>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</si>
  <si>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</si>
  <si>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</si>
  <si>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</si>
  <si>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</si>
  <si>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</si>
  <si>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</si>
  <si>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</si>
  <si>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</si>
  <si>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</si>
  <si>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</si>
  <si>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</si>
  <si>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</si>
  <si>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</si>
  <si>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</si>
  <si>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</si>
  <si>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</si>
  <si>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</si>
  <si>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</si>
  <si>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</si>
  <si>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</si>
  <si>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</si>
  <si>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</si>
  <si>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</si>
  <si>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</si>
  <si>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</si>
  <si>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</si>
  <si>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</si>
  <si>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</si>
  <si>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</si>
  <si>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</si>
  <si>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</si>
  <si>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</si>
  <si>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</si>
  <si>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</si>
  <si>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</si>
  <si>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</si>
  <si>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</si>
  <si>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</si>
  <si>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</si>
  <si>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</si>
  <si>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</si>
  <si>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</si>
  <si>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</si>
  <si>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</si>
  <si>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</si>
  <si>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</si>
  <si>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</si>
  <si>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</si>
  <si>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</si>
  <si>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</si>
  <si>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</si>
  <si>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</si>
  <si>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</si>
  <si>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</si>
  <si>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</si>
  <si>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</si>
  <si>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</si>
  <si>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</si>
  <si>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</si>
  <si>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</si>
  <si>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</si>
  <si>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</si>
  <si>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</si>
  <si>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</si>
  <si>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</si>
  <si>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</si>
  <si>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</si>
  <si>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</si>
  <si>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</si>
  <si>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</si>
  <si>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</si>
  <si>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</si>
  <si>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</si>
  <si>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</si>
  <si>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</si>
  <si>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</si>
  <si>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</si>
  <si>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</si>
  <si>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</si>
  <si>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</si>
  <si>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</si>
  <si>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</si>
  <si>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</si>
  <si>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</si>
  <si>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</si>
  <si>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</si>
  <si>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</si>
  <si>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</si>
  <si>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</si>
  <si>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</si>
  <si>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</si>
  <si>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</si>
  <si>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</si>
  <si>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</si>
  <si>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</si>
  <si>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</si>
  <si>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</si>
  <si>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</si>
  <si>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</si>
  <si>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</si>
  <si>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</si>
  <si>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</si>
  <si>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</si>
  <si>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</si>
  <si>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</si>
  <si>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</si>
  <si>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</si>
  <si>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</si>
  <si>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</si>
  <si>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</si>
  <si>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</si>
  <si>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</si>
  <si>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</si>
  <si>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</si>
  <si>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</si>
  <si>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</si>
  <si>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</si>
  <si>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</si>
  <si>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</si>
  <si>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</si>
  <si>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</si>
  <si>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</si>
  <si>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</si>
  <si>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</si>
  <si>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</si>
  <si>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</si>
  <si>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</si>
  <si>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</si>
  <si>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</si>
  <si>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</si>
  <si>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</si>
  <si>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</si>
  <si>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</si>
  <si>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</si>
  <si>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</si>
  <si>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</si>
  <si>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</si>
  <si>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</si>
  <si>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</si>
  <si>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</si>
  <si>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</si>
  <si>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</si>
  <si>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</si>
  <si>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</si>
  <si>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</si>
  <si>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</si>
  <si>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</si>
  <si>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</si>
  <si>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</si>
  <si>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</si>
  <si>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</si>
  <si>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</si>
  <si>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</si>
  <si>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</si>
  <si>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</si>
  <si>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</si>
  <si>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</si>
  <si>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</si>
  <si>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</si>
  <si>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</si>
  <si>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</si>
  <si>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</si>
  <si>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</si>
  <si>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</si>
  <si>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</si>
  <si>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</si>
  <si>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</si>
  <si>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</si>
  <si>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</si>
  <si>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</si>
  <si>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</si>
  <si>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</si>
  <si>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</si>
  <si>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</si>
  <si>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</si>
  <si>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</si>
  <si>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</si>
  <si>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</si>
  <si>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</si>
  <si>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</si>
  <si>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</si>
  <si>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</si>
  <si>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</si>
  <si>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</si>
  <si>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</si>
  <si>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</si>
  <si>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</si>
  <si>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</si>
  <si>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</si>
  <si>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</si>
  <si>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</si>
  <si>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</si>
  <si>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</si>
  <si>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</si>
  <si>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</si>
  <si>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</si>
  <si>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</si>
  <si>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</si>
  <si>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</si>
  <si>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</si>
  <si>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</si>
  <si>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</si>
  <si>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</si>
  <si>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</si>
  <si>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</si>
  <si>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</si>
  <si>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</si>
  <si>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</si>
  <si>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</si>
  <si>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</si>
  <si>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</si>
  <si>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</si>
  <si>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</si>
  <si>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</si>
  <si>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</si>
  <si>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</si>
  <si>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</si>
  <si>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</si>
  <si>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</si>
  <si>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</si>
  <si>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</si>
  <si>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</si>
  <si>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</si>
  <si>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</si>
  <si>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</si>
  <si>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</si>
  <si>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</si>
  <si>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</si>
  <si>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</si>
  <si>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</si>
  <si>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</si>
  <si>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</si>
  <si>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</si>
  <si>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</si>
  <si>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</si>
  <si>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</si>
  <si>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</si>
  <si>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</si>
  <si>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</si>
  <si>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</si>
  <si>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</si>
  <si>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</si>
  <si>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</si>
  <si>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</si>
  <si>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</si>
  <si>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</si>
  <si>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</si>
  <si>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</si>
  <si>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</si>
  <si>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</si>
  <si>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</si>
  <si>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</si>
  <si>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</si>
  <si>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</si>
  <si>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</si>
  <si>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</si>
  <si>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</si>
  <si>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</si>
  <si>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</si>
  <si>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</si>
  <si>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</si>
  <si>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</si>
  <si>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</si>
  <si>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</si>
  <si>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</si>
  <si>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</si>
  <si>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</si>
  <si>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</si>
  <si>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</si>
  <si>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</si>
  <si>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</si>
  <si>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</si>
  <si>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</si>
  <si>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</si>
  <si>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</si>
  <si>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</si>
  <si>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</si>
  <si>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</si>
  <si>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</si>
  <si>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</si>
  <si>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</si>
  <si>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</si>
  <si>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</si>
  <si>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</si>
  <si>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</si>
  <si>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</si>
  <si>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</si>
  <si>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</si>
  <si>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</si>
  <si>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</si>
  <si>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</si>
  <si>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</si>
  <si>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</si>
  <si>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</si>
  <si>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</si>
  <si>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</si>
  <si>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</si>
  <si>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</si>
  <si>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</si>
  <si>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</si>
  <si>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</si>
  <si>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</si>
  <si>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</si>
  <si>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</si>
  <si>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</si>
  <si>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</si>
  <si>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</si>
  <si>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</si>
  <si>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</si>
  <si>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</si>
  <si>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</si>
  <si>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</si>
  <si>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</si>
  <si>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</si>
  <si>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</si>
  <si>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</si>
  <si>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</si>
  <si>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</si>
  <si>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</si>
  <si>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</si>
  <si>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</si>
  <si>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</si>
  <si>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</si>
  <si>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</si>
  <si>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</si>
  <si>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</si>
  <si>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</si>
  <si>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</si>
  <si>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</si>
  <si>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</si>
  <si>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</si>
  <si>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</si>
  <si>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</si>
  <si>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</si>
  <si>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</si>
  <si>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</si>
  <si>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</si>
  <si>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</si>
  <si>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</si>
  <si>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</si>
  <si>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</si>
  <si>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</si>
  <si>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</si>
  <si>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</si>
  <si>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</si>
  <si>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</si>
  <si>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</si>
  <si>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</si>
  <si>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</si>
  <si>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</si>
  <si>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</si>
  <si>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</si>
  <si>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</si>
  <si>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</si>
  <si>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</si>
  <si>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</si>
  <si>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</si>
  <si>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</si>
  <si>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</si>
  <si>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</si>
  <si>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</si>
  <si>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</si>
  <si>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</si>
  <si>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</si>
  <si>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</si>
  <si>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</si>
  <si>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</si>
  <si>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</si>
  <si>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</si>
  <si>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</si>
  <si>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</si>
  <si>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</si>
  <si>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</si>
  <si>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</si>
  <si>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</si>
  <si>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</si>
  <si>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</si>
  <si>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</si>
  <si>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</si>
  <si>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</si>
  <si>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</si>
  <si>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</si>
  <si>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</si>
  <si>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</si>
  <si>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</si>
  <si>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</si>
  <si>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</si>
  <si>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</si>
  <si>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</si>
  <si>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</si>
  <si>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</si>
  <si>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</si>
  <si>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</si>
  <si>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</si>
  <si>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</si>
  <si>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</si>
  <si>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</si>
  <si>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</si>
  <si>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</si>
  <si>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</si>
  <si>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</si>
  <si>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</si>
  <si>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</si>
  <si>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</si>
  <si>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</si>
  <si>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</si>
  <si>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</si>
  <si>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</si>
  <si>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</si>
  <si>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</si>
  <si>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</si>
  <si>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</si>
  <si>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</si>
  <si>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</si>
  <si>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</si>
  <si>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</si>
  <si>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</si>
  <si>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</si>
  <si>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</si>
  <si>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</si>
  <si>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</si>
  <si>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</si>
  <si>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</si>
  <si>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</si>
  <si>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</si>
  <si>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</si>
  <si>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</si>
  <si>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</si>
  <si>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</si>
  <si>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</si>
  <si>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</si>
  <si>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</si>
  <si>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</si>
  <si>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</si>
  <si>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</si>
  <si>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</si>
  <si>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</si>
  <si>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</si>
  <si>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</si>
  <si>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</si>
  <si>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</si>
  <si>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</si>
  <si>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</si>
  <si>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</si>
  <si>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</si>
  <si>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</si>
  <si>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</si>
  <si>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</si>
  <si>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</si>
  <si>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</si>
  <si>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</si>
  <si>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</si>
  <si>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</si>
  <si>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</si>
  <si>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</si>
  <si>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</si>
  <si>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</si>
  <si>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</si>
  <si>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</si>
  <si>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</si>
  <si>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</si>
  <si>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</si>
  <si>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</si>
  <si>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</si>
  <si>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</si>
  <si>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</si>
  <si>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</si>
  <si>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</si>
  <si>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</si>
  <si>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</si>
  <si>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</si>
  <si>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</si>
  <si>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</si>
  <si>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</si>
  <si>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</si>
  <si>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</si>
  <si>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</si>
  <si>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</si>
  <si>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</si>
  <si>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</si>
  <si>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</si>
  <si>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</si>
  <si>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</si>
  <si>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</si>
  <si>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</si>
  <si>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</si>
  <si>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</si>
  <si>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</si>
  <si>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</si>
  <si>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</si>
  <si>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</si>
  <si>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</si>
  <si>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</si>
  <si>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</si>
  <si>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</si>
  <si>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</si>
  <si>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</si>
  <si>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</si>
  <si>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</si>
  <si>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</si>
  <si>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</si>
  <si>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</si>
  <si>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</si>
  <si>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</si>
  <si>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</si>
  <si>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</si>
  <si>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</si>
  <si>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</si>
  <si>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</si>
  <si>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</si>
  <si>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</si>
  <si>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</si>
  <si>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</si>
  <si>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</si>
  <si>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</si>
  <si>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</si>
  <si>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</si>
  <si>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</si>
  <si>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</si>
  <si>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</si>
  <si>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</si>
  <si>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</si>
  <si>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</si>
  <si>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</si>
  <si>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</si>
  <si>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</si>
  <si>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</si>
  <si>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</si>
  <si>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</si>
  <si>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</si>
  <si>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</si>
  <si>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</si>
  <si>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</si>
  <si>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</si>
  <si>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</si>
  <si>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</si>
  <si>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</si>
  <si>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</si>
  <si>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</si>
  <si>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</si>
  <si>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</si>
  <si>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</si>
  <si>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</si>
  <si>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</si>
  <si>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</si>
  <si>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</si>
  <si>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</si>
  <si>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</si>
  <si>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</si>
  <si>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</si>
  <si>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</si>
  <si>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</si>
  <si>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</si>
  <si>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</si>
  <si>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</si>
  <si>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</si>
  <si>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</si>
  <si>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</si>
  <si>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</si>
  <si>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</si>
  <si>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</si>
  <si>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</si>
  <si>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</si>
  <si>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</si>
  <si>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</si>
  <si>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</si>
  <si>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</si>
  <si>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</si>
  <si>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</si>
  <si>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</si>
  <si>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</si>
  <si>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</si>
  <si>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</si>
  <si>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</si>
  <si>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</si>
  <si>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</si>
  <si>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</si>
  <si>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</si>
  <si>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</si>
  <si>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</si>
  <si>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</si>
  <si>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</si>
  <si>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</si>
  <si>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</si>
  <si>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</si>
  <si>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</si>
  <si>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</si>
  <si>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</si>
  <si>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</si>
  <si>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</si>
  <si>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</si>
  <si>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</si>
  <si>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</si>
  <si>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</si>
  <si>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</si>
  <si>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</si>
  <si>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</si>
  <si>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</si>
  <si>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</si>
  <si>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</si>
  <si>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</si>
  <si>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</si>
  <si>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</si>
  <si>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</si>
  <si>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</si>
  <si>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</si>
  <si>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</si>
  <si>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</si>
  <si>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</si>
  <si>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</si>
  <si>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</si>
  <si>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</si>
  <si>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</si>
  <si>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</si>
  <si>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</si>
  <si>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</si>
  <si>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</si>
  <si>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</si>
  <si>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</si>
  <si>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</si>
  <si>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</si>
  <si>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</si>
  <si>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</si>
  <si>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</si>
  <si>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</si>
  <si>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</si>
  <si>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</si>
  <si>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</si>
  <si>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</si>
  <si>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</si>
  <si>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</si>
  <si>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</si>
  <si>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</si>
  <si>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</si>
  <si>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</si>
  <si>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</si>
  <si>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</si>
  <si>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</si>
  <si>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</si>
  <si>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</si>
  <si>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</si>
  <si>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</si>
  <si>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</si>
  <si>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</si>
  <si>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</si>
  <si>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</si>
  <si>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</si>
  <si>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</si>
  <si>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</si>
  <si>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</si>
  <si>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</si>
  <si>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</si>
  <si>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</si>
  <si>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</si>
  <si>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</si>
  <si>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</si>
  <si>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</si>
  <si>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</si>
  <si>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</si>
  <si>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</si>
  <si>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</si>
  <si>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</si>
  <si>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</si>
  <si>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</si>
  <si>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</si>
  <si>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</si>
  <si>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</si>
  <si>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</si>
  <si>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</si>
  <si>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</si>
  <si>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</si>
  <si>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</si>
  <si>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</si>
  <si>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</si>
  <si>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</si>
  <si>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</si>
  <si>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</si>
  <si>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</si>
  <si>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</si>
  <si>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</si>
  <si>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</si>
  <si>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</si>
  <si>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</si>
  <si>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</si>
  <si>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</si>
  <si>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</si>
  <si>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</si>
  <si>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</si>
  <si>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</si>
  <si>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</si>
  <si>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</si>
  <si>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</si>
  <si>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</si>
  <si>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</si>
  <si>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</si>
  <si>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</si>
  <si>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</si>
  <si>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</si>
  <si>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</si>
  <si>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</si>
  <si>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</si>
  <si>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</si>
  <si>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</si>
  <si>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</si>
  <si>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</si>
  <si>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</si>
  <si>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</si>
  <si>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</si>
  <si>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</si>
  <si>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</si>
  <si>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</si>
  <si>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</si>
  <si>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</si>
  <si>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</si>
  <si>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</si>
  <si>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</si>
  <si>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</si>
  <si>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</si>
  <si>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</si>
  <si>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</si>
  <si>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</si>
  <si>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</si>
  <si>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</si>
  <si>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</si>
  <si>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</si>
  <si>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</si>
  <si>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</si>
  <si>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</si>
  <si>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</si>
  <si>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</si>
  <si>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</si>
  <si>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</si>
  <si>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</si>
  <si>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</si>
  <si>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</si>
  <si>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</si>
  <si>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</si>
  <si>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</si>
  <si>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</si>
  <si>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</si>
  <si>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</si>
  <si>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</si>
  <si>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</si>
  <si>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</si>
  <si>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</si>
  <si>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</si>
  <si>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</si>
  <si>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</si>
  <si>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</si>
  <si>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</si>
  <si>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</si>
  <si>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</si>
  <si>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</si>
  <si>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</si>
  <si>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</si>
  <si>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</si>
  <si>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</si>
  <si>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</si>
  <si>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</si>
  <si>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</si>
  <si>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</si>
  <si>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</si>
  <si>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</si>
  <si>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</si>
  <si>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</si>
  <si>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</si>
  <si>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</si>
  <si>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</si>
  <si>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</si>
  <si>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</si>
  <si>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</si>
  <si>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</si>
  <si>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</si>
  <si>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</si>
  <si>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</si>
  <si>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</si>
  <si>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</si>
  <si>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</si>
  <si>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</si>
  <si>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</si>
  <si>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</si>
  <si>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</si>
  <si>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</si>
  <si>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</si>
  <si>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</si>
  <si>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</si>
  <si>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</si>
  <si>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</si>
  <si>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</si>
  <si>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</si>
  <si>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</si>
  <si>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</si>
  <si>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</si>
  <si>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</si>
  <si>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</si>
  <si>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</si>
  <si>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</si>
  <si>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</si>
  <si>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</si>
  <si>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</si>
  <si>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</si>
  <si>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</si>
  <si>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</si>
  <si>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</si>
  <si>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</si>
  <si>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</si>
  <si>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</si>
  <si>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</si>
  <si>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</si>
  <si>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</si>
  <si>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</si>
  <si>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</si>
  <si>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</si>
  <si>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</si>
  <si>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</si>
  <si>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</si>
  <si>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</si>
  <si>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</si>
  <si>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</si>
  <si>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</si>
  <si>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</si>
  <si>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</si>
  <si>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</si>
  <si>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</si>
  <si>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</si>
  <si>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</si>
  <si>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</si>
  <si>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</si>
  <si>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</si>
  <si>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</si>
  <si>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</si>
  <si>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</si>
  <si>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</si>
  <si>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</si>
  <si>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</si>
  <si>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</si>
  <si>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</si>
  <si>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</si>
  <si>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</si>
  <si>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</si>
  <si>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</si>
  <si>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</si>
  <si>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</si>
  <si>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</si>
  <si>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</si>
  <si>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</si>
  <si>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</si>
  <si>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</si>
  <si>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</si>
  <si>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</si>
  <si>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</si>
  <si>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</si>
  <si>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</si>
  <si>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</si>
  <si>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</si>
  <si>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</si>
  <si>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</si>
  <si>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</si>
  <si>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</si>
  <si>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</si>
  <si>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</si>
  <si>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</si>
  <si>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</si>
  <si>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</si>
  <si>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</si>
  <si>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</si>
  <si>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</si>
  <si>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</si>
  <si>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</si>
  <si>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</si>
  <si>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</si>
  <si>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</si>
  <si>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</si>
  <si>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</si>
  <si>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</si>
  <si>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</si>
  <si>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</si>
  <si>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</si>
  <si>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</si>
  <si>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</si>
  <si>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</si>
  <si>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</si>
  <si>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</si>
  <si>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</si>
  <si>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</si>
  <si>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</si>
  <si>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</si>
  <si>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</si>
  <si>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</si>
  <si>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</si>
  <si>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</si>
  <si>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</si>
  <si>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</si>
  <si>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</si>
  <si>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</si>
  <si>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</si>
  <si>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</si>
  <si>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</si>
  <si>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</si>
  <si>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</si>
  <si>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</si>
  <si>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</si>
  <si>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</si>
  <si>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</si>
  <si>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</si>
  <si>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</si>
  <si>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</si>
  <si>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</si>
  <si>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</si>
  <si>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</si>
  <si>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</si>
  <si>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</si>
  <si>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</si>
  <si>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</si>
  <si>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</si>
  <si>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</si>
  <si>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</si>
  <si>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</si>
  <si>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</si>
  <si>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</si>
  <si>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</si>
  <si>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</si>
  <si>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</si>
  <si>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</si>
  <si>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</si>
  <si>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</si>
  <si>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</si>
  <si>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</si>
  <si>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</si>
  <si>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</si>
  <si>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</si>
  <si>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</si>
  <si>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</si>
  <si>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</si>
  <si>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</si>
  <si>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</si>
  <si>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</si>
  <si>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</si>
  <si>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</si>
  <si>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</si>
  <si>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</si>
  <si>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</si>
  <si>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</si>
  <si>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</si>
  <si>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</si>
  <si>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</si>
  <si>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</si>
  <si>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</si>
  <si>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</si>
  <si>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</si>
  <si>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</si>
  <si>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</si>
  <si>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</si>
  <si>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</si>
  <si>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</si>
  <si>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</si>
  <si>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</si>
  <si>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</si>
  <si>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</si>
  <si>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</si>
  <si>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</si>
  <si>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</si>
  <si>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</si>
  <si>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</si>
  <si>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</si>
  <si>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</si>
  <si>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</si>
  <si>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</si>
  <si>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</si>
  <si>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</si>
  <si>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</si>
  <si>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</si>
  <si>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</si>
  <si>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</si>
  <si>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</si>
  <si>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</si>
  <si>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</si>
  <si>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</si>
  <si>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</si>
  <si>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</si>
  <si>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</si>
  <si>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</si>
  <si>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</si>
  <si>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</si>
  <si>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</si>
  <si>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</si>
  <si>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</si>
  <si>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</si>
  <si>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</si>
  <si>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</si>
  <si>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</si>
  <si>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</si>
  <si>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</si>
  <si>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</si>
  <si>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</si>
  <si>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</si>
  <si>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</si>
  <si>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</si>
  <si>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</si>
  <si>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</si>
  <si>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</si>
  <si>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</si>
  <si>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</si>
  <si>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</si>
  <si>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</si>
  <si>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</si>
  <si>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</si>
  <si>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</si>
  <si>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</si>
  <si>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</si>
  <si>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</si>
  <si>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</si>
  <si>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</si>
  <si>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</si>
  <si>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</si>
  <si>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</si>
  <si>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</si>
  <si>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</si>
  <si>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</si>
  <si>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</si>
  <si>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</si>
  <si>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</si>
  <si>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</si>
  <si>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</si>
  <si>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</si>
  <si>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</si>
  <si>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</si>
  <si>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</si>
  <si>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</si>
  <si>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</si>
  <si>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</si>
  <si>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</si>
  <si>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</si>
  <si>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</si>
  <si>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</si>
  <si>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</si>
  <si>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</si>
  <si>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</si>
  <si>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</si>
  <si>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</si>
  <si>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</si>
  <si>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</si>
  <si>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</si>
  <si>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</si>
  <si>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</si>
  <si>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</si>
  <si>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</si>
  <si>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</si>
  <si>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</si>
  <si>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</si>
  <si>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</si>
  <si>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</si>
  <si>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</si>
  <si>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</si>
  <si>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</si>
  <si>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</si>
  <si>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</si>
  <si>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</si>
  <si>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</si>
  <si>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</si>
  <si>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</si>
  <si>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</si>
  <si>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</si>
  <si>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</si>
  <si>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</si>
  <si>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</si>
  <si>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</si>
  <si>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</si>
  <si>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</si>
  <si>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</si>
  <si>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</si>
  <si>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</si>
  <si>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</si>
  <si>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</si>
  <si>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</si>
  <si>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</si>
  <si>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</si>
  <si>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</si>
  <si>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</si>
  <si>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</si>
  <si>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</si>
  <si>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</si>
  <si>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</si>
  <si>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</si>
  <si>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</si>
  <si>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</si>
  <si>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</si>
  <si>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</si>
  <si>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</si>
  <si>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</si>
  <si>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</si>
  <si>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</si>
  <si>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</si>
  <si>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</si>
  <si>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</si>
  <si>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</si>
  <si>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</si>
  <si>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</si>
  <si>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</si>
  <si>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</si>
  <si>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</si>
  <si>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</si>
  <si>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</si>
  <si>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</si>
  <si>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</si>
  <si>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</si>
  <si>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</si>
  <si>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</si>
  <si>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</si>
  <si>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</si>
  <si>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</si>
  <si>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</si>
  <si>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</si>
  <si>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</si>
  <si>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</si>
  <si>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</si>
  <si>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</si>
  <si>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</si>
  <si>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</si>
  <si>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</si>
  <si>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</si>
  <si>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</si>
  <si>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</si>
  <si>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</si>
  <si>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</si>
  <si>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</si>
  <si>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</si>
  <si>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</si>
  <si>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</si>
  <si>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</si>
  <si>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</si>
  <si>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</si>
  <si>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</si>
  <si>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</si>
  <si>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</si>
  <si>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</si>
  <si>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</si>
  <si>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</si>
  <si>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</si>
  <si>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</si>
  <si>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</si>
  <si>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</si>
  <si>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</si>
  <si>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</si>
  <si>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</si>
  <si>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</si>
  <si>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</si>
  <si>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</si>
  <si>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</si>
  <si>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</si>
  <si>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</si>
  <si>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</si>
  <si>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</si>
  <si>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</si>
  <si>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</si>
  <si>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</si>
  <si>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</si>
  <si>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</si>
  <si>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</si>
  <si>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</si>
  <si>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</si>
  <si>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</si>
  <si>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</si>
  <si>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</si>
  <si>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</si>
  <si>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</si>
  <si>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</si>
  <si>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</si>
  <si>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</si>
  <si>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</si>
  <si>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</si>
  <si>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</si>
  <si>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</si>
  <si>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</si>
  <si>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</si>
  <si>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</si>
  <si>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</si>
  <si>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</si>
  <si>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</si>
  <si>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</si>
  <si>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</si>
  <si>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</si>
  <si>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</si>
  <si>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</si>
  <si>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</si>
  <si>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</si>
  <si>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</si>
  <si>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</si>
  <si>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</si>
  <si>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</si>
  <si>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</si>
  <si>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</si>
  <si>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</si>
  <si>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</si>
  <si>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</si>
  <si>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</si>
  <si>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</si>
  <si>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</si>
  <si>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</si>
  <si>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</si>
  <si>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</si>
  <si>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</si>
  <si>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</si>
  <si>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</si>
  <si>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</si>
  <si>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</si>
  <si>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</si>
  <si>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</si>
  <si>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</si>
  <si>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</si>
  <si>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</si>
  <si>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</si>
  <si>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</si>
  <si>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</si>
  <si>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</si>
  <si>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</si>
  <si>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</si>
  <si>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</si>
  <si>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</si>
  <si>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</si>
  <si>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</si>
  <si>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</si>
  <si>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</si>
  <si>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</si>
  <si>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</si>
  <si>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</si>
  <si>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</si>
  <si>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</si>
  <si>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</si>
  <si>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</si>
  <si>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</si>
  <si>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</si>
  <si>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</si>
  <si>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</si>
  <si>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</si>
  <si>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</si>
  <si>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</si>
  <si>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</si>
  <si>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</si>
  <si>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</si>
  <si>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</si>
  <si>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</si>
  <si>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</si>
  <si>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</si>
  <si>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</si>
  <si>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</si>
  <si>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</si>
  <si>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</si>
  <si>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</si>
  <si>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</si>
  <si>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</si>
  <si>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</si>
  <si>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</si>
  <si>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</si>
  <si>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</si>
  <si>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</si>
  <si>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</si>
  <si>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</si>
  <si>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</si>
  <si>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</si>
  <si>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</si>
  <si>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</si>
  <si>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</si>
  <si>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</si>
  <si>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</si>
  <si>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</si>
  <si>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</si>
  <si>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</si>
  <si>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</si>
  <si>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</si>
  <si>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</si>
  <si>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</si>
  <si>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</si>
  <si>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</si>
  <si>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</si>
  <si>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</si>
  <si>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</si>
  <si>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</si>
  <si>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</si>
  <si>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</si>
  <si>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</si>
  <si>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</si>
  <si>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</si>
  <si>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</si>
  <si>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</si>
  <si>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</si>
  <si>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</si>
  <si>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</si>
  <si>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</si>
  <si>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</si>
  <si>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</si>
  <si>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</si>
  <si>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</si>
  <si>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</si>
  <si>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</si>
  <si>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</si>
  <si>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</si>
  <si>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</si>
  <si>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</si>
  <si>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</si>
  <si>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</si>
  <si>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</si>
  <si>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</si>
  <si>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</si>
  <si>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</si>
  <si>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</si>
  <si>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</si>
  <si>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</si>
  <si>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</si>
  <si>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</si>
  <si>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</si>
  <si>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</si>
  <si>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</si>
  <si>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</si>
  <si>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</si>
  <si>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</si>
  <si>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</si>
  <si>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</si>
  <si>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</si>
  <si>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</si>
  <si>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</si>
  <si>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</si>
  <si>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</si>
  <si>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</si>
  <si>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</si>
  <si>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</si>
  <si>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</si>
  <si>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</si>
  <si>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</si>
  <si>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</si>
  <si>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</si>
  <si>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</si>
  <si>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</si>
  <si>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</si>
  <si>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</si>
  <si>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</si>
  <si>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</si>
  <si>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</si>
  <si>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</si>
  <si>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</si>
  <si>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</si>
  <si>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</si>
  <si>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</si>
  <si>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</si>
  <si>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</si>
  <si>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</si>
  <si>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</si>
  <si>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</si>
  <si>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</si>
  <si>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</si>
  <si>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</si>
  <si>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</si>
  <si>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</si>
  <si>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</si>
  <si>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</si>
  <si>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</si>
  <si>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</si>
  <si>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</si>
  <si>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</si>
  <si>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</si>
  <si>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</si>
  <si>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</si>
  <si>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</si>
  <si>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</si>
  <si>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</si>
  <si>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</si>
  <si>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</si>
  <si>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</si>
  <si>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</si>
  <si>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</si>
  <si>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</si>
  <si>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</si>
  <si>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</si>
  <si>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</si>
  <si>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</si>
  <si>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</si>
  <si>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</si>
  <si>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</si>
  <si>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</si>
  <si>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</si>
  <si>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</si>
  <si>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</si>
  <si>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</si>
  <si>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</si>
  <si>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</si>
  <si>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</si>
  <si>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</si>
  <si>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</si>
  <si>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</si>
  <si>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</si>
  <si>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</si>
  <si>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</si>
  <si>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</si>
  <si>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</si>
  <si>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</si>
  <si>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</si>
  <si>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</si>
  <si>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</si>
  <si>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</si>
  <si>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</si>
  <si>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</si>
  <si>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</si>
  <si>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</si>
  <si>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</si>
  <si>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</si>
  <si>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</si>
  <si>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</si>
  <si>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</si>
  <si>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</si>
  <si>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</si>
  <si>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</si>
  <si>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</si>
  <si>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</si>
  <si>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</si>
  <si>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</si>
  <si>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</si>
  <si>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</si>
  <si>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</si>
  <si>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</si>
  <si>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</si>
  <si>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</si>
  <si>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</si>
  <si>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</si>
  <si>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</si>
  <si>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</si>
  <si>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</si>
  <si>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</si>
  <si>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</si>
  <si>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</si>
  <si>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</si>
  <si>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</si>
  <si>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</si>
  <si>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</si>
  <si>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</si>
  <si>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</si>
  <si>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</si>
  <si>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</si>
  <si>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</si>
  <si>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</si>
  <si>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</si>
  <si>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</si>
  <si>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</si>
  <si>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</si>
  <si>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</si>
  <si>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</si>
  <si>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</si>
  <si>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</si>
  <si>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</si>
  <si>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</si>
  <si>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</si>
  <si>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</si>
  <si>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</si>
  <si>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</si>
  <si>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</si>
  <si>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</si>
  <si>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</si>
  <si>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</si>
  <si>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</si>
  <si>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</si>
  <si>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</si>
  <si>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</si>
  <si>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</si>
  <si>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</si>
  <si>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</si>
  <si>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</si>
  <si>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</si>
  <si>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</si>
  <si>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</si>
  <si>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</si>
  <si>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</si>
  <si>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</si>
  <si>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</si>
  <si>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</si>
  <si>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</si>
  <si>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</si>
  <si>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</si>
  <si>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</si>
  <si>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</si>
  <si>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</si>
  <si>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</si>
  <si>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</si>
  <si>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</si>
  <si>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</si>
  <si>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</si>
  <si>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</si>
  <si>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</si>
  <si>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</si>
  <si>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</si>
  <si>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</si>
  <si>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</si>
  <si>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</si>
  <si>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</si>
  <si>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</si>
  <si>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</si>
  <si>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</si>
  <si>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</si>
  <si>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</si>
  <si>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</si>
  <si>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</si>
  <si>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</si>
  <si>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</si>
  <si>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</si>
  <si>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</si>
  <si>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</si>
  <si>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</si>
  <si>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</si>
  <si>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</si>
  <si>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</si>
  <si>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</si>
  <si>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</si>
  <si>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</si>
  <si>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</si>
  <si>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</si>
  <si>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</si>
  <si>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</si>
  <si>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</si>
  <si>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</si>
  <si>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</si>
  <si>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</si>
  <si>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</si>
  <si>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</si>
  <si>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</si>
  <si>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</si>
  <si>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</si>
  <si>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</si>
  <si>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</si>
  <si>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</si>
  <si>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</si>
  <si>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</si>
  <si>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</si>
  <si>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</si>
  <si>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</si>
  <si>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</si>
  <si>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</si>
  <si>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</si>
  <si>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</si>
  <si>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</si>
  <si>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</si>
  <si>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</si>
  <si>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</si>
  <si>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</si>
  <si>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</si>
  <si>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</si>
  <si>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</si>
  <si>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</si>
  <si>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</si>
  <si>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</si>
  <si>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</si>
  <si>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</si>
  <si>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</si>
  <si>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</si>
  <si>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</si>
  <si>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</si>
  <si>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</si>
  <si>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</si>
  <si>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</si>
  <si>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</si>
  <si>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</si>
  <si>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</si>
  <si>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</si>
  <si>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</si>
  <si>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</si>
  <si>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</si>
  <si>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</si>
  <si>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</si>
  <si>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</si>
  <si>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</si>
  <si>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</si>
  <si>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</si>
  <si>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</si>
  <si>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</si>
  <si>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</si>
  <si>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</si>
  <si>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</si>
  <si>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</si>
  <si>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</si>
  <si>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</si>
  <si>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</si>
  <si>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</si>
  <si>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</si>
  <si>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</si>
  <si>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</si>
  <si>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</si>
  <si>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</si>
  <si>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</si>
  <si>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</si>
  <si>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</si>
  <si>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</si>
  <si>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</si>
  <si>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</si>
  <si>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</si>
  <si>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</si>
  <si>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</si>
  <si>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</si>
  <si>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</si>
  <si>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</si>
  <si>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</si>
  <si>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</si>
  <si>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</si>
  <si>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</si>
  <si>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</si>
  <si>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</si>
  <si>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</si>
  <si>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</si>
  <si>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</si>
  <si>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</si>
  <si>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</si>
  <si>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</si>
  <si>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</si>
  <si>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</si>
  <si>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</si>
  <si>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</si>
  <si>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</si>
  <si>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</si>
  <si>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</si>
  <si>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</si>
  <si>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</si>
  <si>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</si>
  <si>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</si>
  <si>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</si>
  <si>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</si>
  <si>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</si>
  <si>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</si>
  <si>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</si>
  <si>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</si>
  <si>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</si>
  <si>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</si>
  <si>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</si>
  <si>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</si>
  <si>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</si>
  <si>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</si>
  <si>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</si>
  <si>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</si>
  <si>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</si>
  <si>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</si>
  <si>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</si>
  <si>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</si>
  <si>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</si>
  <si>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</si>
  <si>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</si>
  <si>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</si>
  <si>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</si>
  <si>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</si>
  <si>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</si>
  <si>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</si>
  <si>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</si>
  <si>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</si>
  <si>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</si>
  <si>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</si>
  <si>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</si>
  <si>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</si>
  <si>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</si>
  <si>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</si>
  <si>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</si>
  <si>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</si>
  <si>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</si>
  <si>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</si>
  <si>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</si>
  <si>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</si>
  <si>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</si>
  <si>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</si>
  <si>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</si>
  <si>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</si>
  <si>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</si>
  <si>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</si>
  <si>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</si>
  <si>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</si>
  <si>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</si>
  <si>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</si>
  <si>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</si>
  <si>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</si>
  <si>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</si>
  <si>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</si>
  <si>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</si>
  <si>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</si>
  <si>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</si>
  <si>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</si>
  <si>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</si>
  <si>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</si>
  <si>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</si>
  <si>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</si>
  <si>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</si>
  <si>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</si>
  <si>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</si>
  <si>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</si>
  <si>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</si>
  <si>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</si>
  <si>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</si>
  <si>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</si>
  <si>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</si>
  <si>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</si>
  <si>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</si>
  <si>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</si>
  <si>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</si>
  <si>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</si>
  <si>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</si>
  <si>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</si>
  <si>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</si>
  <si>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</si>
  <si>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</si>
  <si>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</si>
  <si>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</si>
  <si>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</si>
  <si>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</si>
  <si>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</si>
  <si>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</si>
  <si>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</si>
  <si>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</si>
  <si>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</si>
  <si>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</si>
  <si>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</si>
  <si>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</si>
  <si>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</si>
  <si>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</si>
  <si>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</si>
  <si>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</si>
  <si>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</si>
  <si>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</si>
  <si>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</si>
  <si>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</si>
  <si>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</si>
  <si>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</si>
  <si>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</si>
  <si>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</si>
  <si>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</si>
  <si>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</si>
  <si>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</si>
  <si>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</si>
  <si>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</si>
  <si>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</si>
  <si>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</si>
  <si>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</si>
  <si>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</si>
  <si>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</si>
  <si>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</si>
  <si>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</si>
  <si>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</si>
  <si>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</si>
  <si>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</si>
  <si>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</si>
  <si>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</si>
  <si>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</si>
  <si>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</si>
  <si>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</si>
  <si>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</si>
  <si>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</si>
  <si>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</si>
  <si>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</si>
  <si>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</si>
  <si>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</si>
  <si>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</si>
  <si>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</si>
  <si>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</si>
  <si>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</si>
  <si>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</si>
  <si>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</si>
  <si>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</si>
  <si>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</si>
  <si>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</si>
  <si>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</si>
  <si>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</si>
  <si>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</si>
  <si>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</si>
  <si>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</si>
  <si>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</si>
  <si>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</si>
  <si>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</si>
  <si>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</si>
  <si>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</si>
  <si>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</si>
  <si>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</si>
  <si>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</si>
  <si>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</si>
  <si>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</si>
  <si>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</si>
  <si>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</si>
  <si>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</si>
  <si>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</si>
  <si>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</si>
  <si>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</si>
  <si>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</si>
  <si>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</si>
  <si>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</si>
  <si>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</si>
  <si>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</si>
  <si>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</si>
  <si>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</si>
  <si>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</si>
  <si>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</si>
  <si>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</si>
  <si>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</si>
  <si>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</si>
  <si>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</si>
  <si>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</si>
  <si>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</si>
  <si>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</si>
  <si>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</si>
  <si>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</si>
  <si>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</si>
  <si>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</si>
  <si>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</si>
  <si>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</si>
  <si>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</si>
  <si>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</si>
  <si>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</si>
  <si>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</si>
  <si>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</si>
  <si>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</si>
  <si>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</si>
  <si>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</si>
  <si>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</si>
  <si>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</si>
  <si>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</si>
  <si>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</si>
  <si>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</si>
  <si>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</si>
  <si>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</si>
  <si>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</si>
  <si>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</si>
  <si>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</si>
  <si>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</si>
  <si>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</si>
  <si>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</si>
  <si>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</si>
  <si>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</si>
  <si>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</si>
  <si>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</si>
  <si>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</si>
  <si>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</si>
  <si>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</si>
  <si>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</si>
  <si>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</si>
  <si>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</si>
  <si>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</si>
  <si>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</si>
  <si>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</si>
  <si>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</si>
  <si>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</si>
  <si>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</si>
  <si>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</si>
  <si>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</si>
  <si>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</si>
  <si>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</si>
  <si>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</si>
  <si>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</si>
  <si>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</si>
  <si>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</si>
  <si>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</si>
  <si>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</si>
  <si>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</si>
  <si>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</si>
  <si>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</si>
  <si>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</si>
  <si>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</si>
  <si>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</si>
  <si>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</si>
  <si>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</si>
  <si>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</si>
  <si>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</si>
  <si>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</si>
  <si>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</si>
  <si>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</si>
  <si>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</si>
  <si>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</si>
  <si>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</si>
  <si>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</si>
  <si>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</si>
  <si>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</si>
  <si>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</si>
  <si>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</si>
  <si>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</si>
  <si>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</si>
  <si>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</si>
  <si>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</si>
  <si>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</si>
  <si>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</si>
  <si>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</si>
  <si>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</si>
  <si>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</si>
  <si>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</si>
  <si>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</si>
  <si>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</si>
  <si>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</si>
  <si>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</si>
  <si>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</si>
  <si>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</si>
  <si>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</si>
  <si>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</si>
  <si>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</si>
  <si>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</si>
  <si>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</si>
  <si>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</si>
  <si>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</si>
  <si>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</si>
  <si>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</si>
  <si>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</si>
  <si>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</si>
  <si>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</si>
  <si>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</si>
  <si>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</si>
  <si>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</si>
  <si>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</si>
  <si>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</si>
  <si>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</si>
  <si>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</si>
  <si>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</si>
  <si>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</si>
  <si>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</si>
  <si>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</si>
  <si>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</si>
  <si>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</si>
  <si>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</si>
  <si>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</si>
  <si>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</si>
  <si>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</si>
  <si>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</si>
  <si>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</si>
  <si>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</si>
  <si>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</si>
  <si>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</si>
  <si>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</si>
  <si>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</si>
  <si>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</si>
  <si>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</si>
  <si>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</si>
  <si>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</si>
  <si>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</si>
  <si>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</si>
  <si>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</si>
  <si>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</si>
  <si>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</si>
  <si>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</si>
  <si>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</si>
  <si>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</si>
  <si>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</si>
  <si>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</si>
  <si>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</si>
  <si>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</si>
  <si>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</si>
  <si>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</si>
  <si>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</si>
  <si>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</si>
  <si>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</si>
  <si>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</si>
  <si>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</si>
  <si>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</si>
  <si>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</si>
  <si>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</si>
  <si>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</si>
  <si>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</si>
  <si>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</si>
  <si>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</si>
  <si>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</si>
  <si>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</si>
  <si>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</si>
  <si>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</si>
  <si>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</si>
  <si>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</si>
  <si>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</si>
  <si>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</si>
  <si>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</si>
  <si>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</si>
  <si>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</si>
  <si>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</si>
  <si>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</si>
  <si>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</si>
  <si>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</si>
  <si>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</si>
  <si>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</si>
  <si>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</si>
  <si>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</si>
  <si>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</si>
  <si>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</si>
  <si>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</si>
  <si>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</si>
  <si>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</si>
  <si>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</si>
  <si>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</si>
  <si>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</si>
  <si>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</si>
  <si>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</si>
  <si>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</si>
  <si>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</si>
  <si>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</si>
  <si>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</si>
  <si>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</si>
  <si>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</si>
  <si>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</si>
  <si>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</si>
  <si>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</si>
  <si>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</si>
  <si>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</si>
  <si>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</si>
  <si>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</si>
  <si>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</si>
  <si>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</si>
  <si>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</si>
  <si>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</si>
  <si>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</si>
  <si>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</si>
  <si>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</si>
  <si>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</si>
  <si>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</si>
  <si>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</si>
  <si>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</si>
  <si>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</si>
  <si>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</si>
  <si>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</si>
  <si>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</si>
  <si>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</si>
  <si>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</si>
  <si>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</si>
  <si>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</si>
  <si>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</si>
  <si>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</si>
  <si>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</si>
  <si>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</si>
  <si>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</si>
  <si>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</si>
  <si>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</si>
  <si>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</si>
  <si>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</si>
  <si>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</si>
  <si>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</si>
  <si>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</si>
  <si>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</si>
  <si>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</si>
  <si>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</si>
  <si>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</si>
  <si>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</si>
  <si>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</si>
  <si>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</si>
  <si>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</si>
  <si>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</si>
  <si>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</si>
  <si>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</si>
  <si>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</si>
  <si>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</si>
  <si>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</si>
  <si>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</si>
  <si>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</si>
  <si>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</si>
  <si>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</si>
  <si>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</si>
  <si>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</si>
  <si>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</si>
  <si>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</si>
  <si>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</si>
  <si>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</si>
  <si>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</si>
  <si>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</si>
  <si>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</si>
  <si>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</si>
  <si>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</si>
  <si>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</si>
  <si>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</si>
  <si>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</si>
  <si>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</si>
  <si>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</si>
  <si>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</si>
  <si>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</si>
  <si>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</si>
  <si>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</si>
  <si>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</si>
  <si>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</si>
  <si>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</si>
  <si>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</si>
  <si>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</si>
  <si>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</si>
  <si>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</si>
  <si>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</si>
  <si>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</si>
  <si>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</si>
  <si>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</si>
  <si>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</si>
  <si>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</si>
  <si>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</si>
  <si>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</si>
  <si>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</si>
  <si>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</si>
  <si>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</si>
  <si>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</si>
  <si>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</si>
  <si>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</si>
  <si>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</si>
  <si>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</si>
  <si>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</si>
  <si>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</si>
  <si>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</si>
  <si>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</si>
  <si>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</si>
  <si>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</si>
  <si>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</si>
  <si>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</si>
  <si>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</si>
  <si>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</si>
  <si>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</si>
  <si>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</si>
  <si>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</si>
  <si>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</si>
  <si>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</si>
  <si>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</si>
  <si>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</si>
  <si>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</si>
  <si>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</si>
  <si>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</si>
  <si>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</si>
  <si>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</si>
  <si>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</si>
  <si>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</si>
  <si>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</si>
  <si>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</si>
  <si>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</si>
  <si>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</si>
  <si>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</si>
  <si>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</si>
  <si>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</si>
  <si>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</si>
  <si>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</si>
  <si>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</si>
  <si>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</si>
  <si>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</si>
  <si>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</si>
  <si>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</si>
  <si>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</si>
  <si>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</si>
  <si>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</si>
  <si>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</si>
  <si>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</si>
  <si>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</si>
  <si>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</si>
  <si>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</si>
  <si>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</si>
  <si>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</si>
  <si>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</si>
  <si>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</si>
  <si>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</si>
  <si>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</si>
  <si>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</si>
  <si>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</si>
  <si>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</si>
  <si>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</si>
  <si>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</si>
  <si>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</si>
  <si>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</si>
  <si>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</si>
  <si>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</si>
  <si>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</si>
  <si>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</si>
  <si>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</si>
  <si>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</si>
  <si>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</si>
  <si>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</si>
  <si>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</si>
  <si>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</si>
  <si>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</si>
  <si>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</si>
  <si>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</si>
  <si>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</si>
  <si>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</si>
  <si>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</si>
  <si>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</si>
  <si>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</si>
  <si>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</si>
  <si>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</si>
  <si>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</si>
  <si>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</si>
  <si>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</si>
  <si>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</si>
  <si>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</si>
  <si>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</si>
  <si>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</si>
  <si>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</si>
  <si>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</si>
  <si>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</si>
  <si>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</si>
  <si>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</si>
  <si>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</si>
  <si>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</si>
  <si>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</si>
  <si>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</si>
  <si>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</si>
  <si>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</si>
  <si>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</si>
  <si>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</si>
  <si>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</si>
  <si>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</si>
  <si>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</si>
  <si>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</si>
  <si>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</si>
  <si>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</si>
  <si>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</si>
  <si>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</si>
  <si>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</si>
  <si>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</si>
  <si>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</si>
  <si>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</si>
  <si>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</si>
  <si>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</si>
  <si>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</si>
  <si>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</si>
  <si>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</si>
  <si>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</si>
  <si>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</si>
  <si>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</si>
  <si>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</si>
  <si>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</si>
  <si>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</si>
  <si>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</si>
  <si>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</si>
  <si>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</si>
  <si>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</si>
  <si>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</si>
  <si>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</si>
  <si>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</si>
  <si>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</si>
  <si>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</si>
  <si>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</si>
  <si>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</si>
  <si>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</si>
  <si>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</si>
  <si>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</si>
  <si>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</si>
  <si>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</si>
  <si>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</si>
  <si>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</si>
  <si>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</si>
  <si>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</si>
  <si>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</si>
  <si>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</si>
  <si>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</si>
  <si>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</si>
  <si>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</si>
  <si>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</si>
  <si>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</si>
  <si>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</si>
  <si>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</si>
  <si>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</si>
  <si>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</si>
  <si>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</si>
  <si>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</si>
  <si>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</si>
  <si>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</si>
  <si>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</si>
  <si>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</si>
  <si>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</si>
  <si>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</si>
  <si>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</si>
  <si>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</si>
  <si>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</si>
  <si>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</si>
  <si>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</si>
  <si>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</si>
  <si>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</si>
  <si>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</si>
  <si>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</si>
  <si>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</si>
  <si>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</si>
  <si>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</si>
  <si>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</si>
  <si>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</si>
  <si>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</si>
  <si>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</si>
  <si>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</si>
  <si>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</si>
  <si>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</si>
  <si>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</si>
  <si>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</si>
  <si>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</si>
  <si>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</si>
  <si>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</si>
  <si>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</si>
  <si>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</si>
  <si>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</si>
  <si>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</si>
  <si>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</si>
  <si>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</si>
  <si>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</si>
  <si>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</si>
  <si>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</si>
  <si>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</si>
  <si>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</si>
  <si>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</si>
  <si>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</si>
  <si>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</si>
  <si>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</si>
  <si>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</si>
  <si>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</si>
  <si>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</si>
  <si>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</si>
  <si>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</si>
  <si>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</si>
  <si>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</si>
  <si>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</si>
  <si>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</si>
  <si>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</si>
  <si>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</si>
  <si>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</si>
  <si>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</si>
  <si>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</si>
  <si>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</si>
  <si>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</si>
  <si>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</si>
  <si>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</si>
  <si>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</si>
  <si>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</si>
  <si>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</si>
  <si>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</si>
  <si>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</si>
  <si>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</si>
  <si>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</si>
  <si>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</si>
  <si>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</si>
  <si>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</si>
  <si>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</si>
  <si>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</si>
  <si>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</si>
  <si>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</si>
  <si>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</si>
  <si>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</si>
  <si>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</si>
  <si>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</si>
  <si>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</si>
  <si>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</si>
  <si>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</si>
  <si>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</si>
  <si>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</si>
  <si>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</si>
  <si>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</si>
  <si>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</si>
  <si>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</si>
  <si>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</si>
  <si>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</si>
  <si>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</si>
  <si>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</si>
  <si>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</si>
  <si>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</si>
  <si>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</si>
  <si>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</si>
  <si>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</si>
  <si>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</si>
  <si>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</si>
  <si>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</si>
  <si>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</si>
  <si>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</si>
  <si>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</si>
  <si>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</si>
  <si>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</si>
  <si>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</si>
  <si>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</si>
  <si>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</si>
  <si>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</si>
  <si>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</si>
  <si>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</si>
  <si>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</si>
  <si>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</si>
  <si>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</si>
  <si>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</si>
  <si>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</si>
  <si>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</si>
  <si>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</si>
  <si>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</si>
  <si>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</si>
  <si>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</si>
  <si>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</si>
  <si>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</si>
  <si>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</si>
  <si>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</si>
  <si>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</si>
  <si>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</si>
  <si>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</si>
  <si>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</si>
  <si>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</si>
  <si>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</si>
  <si>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</si>
  <si>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</si>
  <si>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</si>
  <si>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</si>
  <si>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</si>
  <si>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</si>
  <si>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</si>
  <si>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</si>
  <si>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</si>
  <si>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</si>
  <si>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</si>
  <si>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</si>
  <si>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</si>
  <si>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</si>
  <si>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</si>
  <si>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</si>
  <si>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</si>
  <si>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</si>
  <si>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</si>
  <si>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</si>
  <si>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</si>
  <si>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</si>
  <si>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</si>
  <si>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</si>
  <si>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</si>
  <si>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</si>
  <si>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</si>
  <si>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</si>
  <si>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</si>
  <si>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</si>
  <si>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</si>
  <si>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</si>
  <si>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</si>
  <si>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</si>
  <si>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</si>
  <si>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</si>
  <si>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</si>
  <si>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</si>
  <si>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</si>
  <si>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</si>
  <si>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</si>
  <si>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</si>
  <si>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</si>
  <si>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</si>
  <si>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</si>
  <si>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</si>
  <si>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</si>
  <si>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</si>
  <si>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</si>
  <si>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</si>
  <si>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</si>
  <si>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</si>
  <si>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</si>
  <si>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</si>
  <si>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</si>
  <si>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</si>
  <si>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</si>
  <si>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</si>
  <si>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</si>
  <si>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</si>
  <si>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</si>
  <si>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</si>
  <si>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</si>
  <si>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</si>
  <si>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</si>
  <si>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</si>
  <si>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</si>
  <si>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</si>
  <si>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</si>
  <si>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</si>
  <si>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</si>
  <si>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</si>
  <si>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</si>
  <si>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</si>
  <si>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</si>
  <si>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</si>
  <si>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</si>
  <si>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</si>
  <si>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</si>
  <si>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</si>
  <si>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</si>
  <si>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</si>
  <si>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</si>
  <si>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</si>
  <si>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</si>
  <si>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</si>
  <si>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</si>
  <si>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</si>
  <si>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</si>
  <si>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</si>
  <si>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</si>
  <si>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</si>
  <si>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</si>
  <si>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</si>
  <si>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</si>
  <si>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</si>
  <si>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</si>
  <si>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</si>
  <si>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</si>
  <si>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</si>
  <si>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</si>
  <si>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</si>
  <si>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</si>
  <si>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</si>
  <si>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</si>
  <si>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</si>
  <si>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</si>
  <si>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</si>
  <si>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</si>
  <si>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</si>
  <si>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</si>
  <si>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</si>
  <si>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</si>
  <si>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</si>
  <si>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</si>
  <si>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</si>
  <si>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</si>
  <si>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</si>
  <si>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</si>
  <si>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</si>
  <si>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</si>
  <si>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</si>
  <si>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</si>
  <si>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</si>
  <si>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</si>
  <si>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</si>
  <si>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</si>
  <si>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</si>
  <si>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</si>
  <si>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</si>
  <si>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</si>
  <si>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</si>
  <si>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</si>
  <si>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</si>
  <si>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</si>
  <si>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</si>
  <si>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</si>
  <si>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</si>
  <si>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</si>
  <si>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</si>
  <si>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</si>
  <si>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</si>
  <si>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</si>
  <si>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</si>
  <si>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</si>
  <si>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</si>
  <si>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</si>
  <si>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</si>
  <si>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</si>
  <si>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</si>
  <si>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</si>
  <si>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</si>
  <si>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</si>
  <si>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</si>
  <si>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</si>
  <si>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</si>
  <si>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</si>
  <si>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</si>
  <si>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</si>
  <si>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</si>
  <si>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</si>
  <si>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</si>
  <si>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</si>
  <si>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</si>
  <si>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</si>
  <si>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</si>
  <si>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</si>
  <si>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</si>
  <si>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</si>
  <si>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</si>
  <si>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</si>
  <si>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</si>
  <si>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</si>
  <si>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</si>
  <si>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</si>
  <si>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</si>
  <si>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</si>
  <si>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</si>
  <si>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</si>
  <si>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</si>
  <si>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</si>
  <si>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</si>
  <si>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</si>
  <si>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</si>
  <si>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</si>
  <si>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</si>
  <si>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</si>
  <si>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</si>
  <si>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</si>
  <si>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</si>
  <si>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</si>
  <si>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</si>
  <si>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</si>
  <si>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</si>
  <si>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</si>
  <si>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</si>
  <si>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</si>
  <si>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</si>
  <si>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</si>
  <si>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</si>
  <si>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</si>
  <si>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</si>
  <si>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</si>
  <si>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</si>
  <si>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</si>
  <si>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</si>
  <si>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</si>
  <si>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</si>
  <si>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</si>
  <si>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</si>
  <si>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</si>
  <si>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</si>
  <si>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</si>
  <si>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</si>
  <si>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</si>
  <si>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</si>
  <si>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</si>
  <si>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</si>
  <si>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</si>
  <si>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</si>
  <si>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</si>
  <si>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</si>
  <si>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</si>
  <si>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</si>
  <si>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</si>
  <si>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</si>
  <si>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</si>
  <si>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</si>
  <si>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</si>
  <si>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</si>
  <si>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</si>
  <si>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</si>
  <si>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</si>
  <si>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</si>
  <si>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</si>
  <si>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</si>
  <si>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</si>
  <si>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</si>
  <si>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</si>
  <si>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</si>
  <si>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</si>
  <si>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</si>
  <si>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</si>
  <si>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</si>
  <si>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</si>
  <si>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</si>
  <si>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</si>
  <si>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</si>
  <si>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</si>
  <si>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</si>
  <si>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</si>
  <si>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</si>
  <si>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</si>
  <si>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</si>
  <si>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</si>
  <si>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</si>
  <si>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</si>
  <si>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</si>
  <si>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</si>
  <si>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</si>
  <si>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</si>
  <si>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</si>
  <si>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</si>
  <si>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</si>
  <si>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</si>
  <si>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</si>
  <si>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</si>
  <si>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</si>
  <si>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</si>
  <si>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</si>
  <si>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</si>
  <si>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</si>
  <si>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</si>
  <si>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</si>
  <si>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</si>
  <si>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</si>
  <si>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</si>
  <si>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</si>
  <si>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</si>
  <si>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</si>
  <si>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</si>
  <si>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</si>
  <si>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</si>
  <si>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</si>
  <si>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</si>
  <si>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</si>
  <si>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</si>
  <si>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</si>
  <si>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</si>
  <si>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</si>
  <si>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</si>
  <si>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</si>
  <si>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</si>
  <si>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</si>
  <si>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</si>
  <si>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</si>
  <si>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</si>
  <si>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</si>
  <si>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</si>
  <si>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</si>
  <si>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</si>
  <si>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</si>
  <si>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</si>
  <si>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</si>
  <si>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</si>
  <si>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</si>
  <si>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</si>
  <si>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</si>
  <si>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</si>
  <si>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</si>
  <si>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</si>
  <si>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</si>
  <si>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</si>
  <si>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</si>
  <si>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</si>
  <si>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</si>
  <si>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</si>
  <si>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</si>
  <si>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</si>
  <si>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</si>
  <si>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</si>
  <si>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</si>
  <si>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</si>
  <si>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</si>
  <si>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</si>
  <si>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</si>
  <si>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</si>
  <si>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</si>
  <si>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</si>
  <si>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</si>
  <si>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</si>
  <si>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</si>
  <si>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</si>
  <si>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</si>
  <si>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</si>
  <si>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</si>
  <si>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</si>
  <si>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</si>
  <si>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</si>
  <si>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</si>
  <si>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</si>
  <si>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</si>
  <si>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</si>
  <si>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</si>
  <si>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</si>
  <si>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</si>
  <si>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</si>
  <si>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</si>
  <si>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</si>
  <si>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</si>
  <si>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</si>
  <si>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</si>
  <si>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</si>
  <si>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</si>
  <si>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</si>
  <si>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</si>
  <si>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</si>
  <si>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</si>
  <si>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</si>
  <si>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</si>
  <si>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</si>
  <si>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</si>
  <si>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</si>
  <si>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</si>
  <si>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</si>
  <si>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</si>
  <si>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</si>
  <si>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</si>
  <si>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</si>
  <si>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</si>
  <si>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</si>
  <si>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</si>
  <si>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</si>
  <si>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</si>
  <si>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</si>
  <si>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</si>
  <si>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</si>
  <si>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</si>
  <si>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</si>
  <si>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</si>
  <si>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</si>
  <si>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</si>
  <si>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</si>
  <si>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</si>
  <si>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</si>
  <si>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</si>
  <si>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</si>
  <si>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</si>
  <si>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</si>
  <si>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</si>
  <si>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</si>
  <si>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</si>
  <si>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</si>
  <si>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</si>
  <si>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</si>
  <si>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</si>
  <si>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</si>
  <si>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</si>
  <si>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</si>
  <si>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</si>
  <si>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</si>
  <si>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</si>
  <si>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</si>
  <si>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</si>
  <si>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</si>
  <si>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</si>
  <si>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</si>
  <si>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</si>
  <si>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</si>
  <si>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</si>
  <si>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</si>
  <si>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</si>
  <si>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</si>
  <si>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</si>
  <si>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</si>
  <si>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</si>
  <si>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</si>
  <si>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</si>
  <si>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</si>
  <si>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</si>
  <si>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</si>
  <si>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</si>
  <si>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</si>
  <si>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</si>
  <si>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</si>
  <si>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</si>
  <si>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</si>
  <si>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</si>
  <si>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</si>
  <si>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</si>
  <si>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</si>
  <si>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</si>
  <si>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</si>
  <si>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</si>
  <si>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</si>
  <si>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</si>
  <si>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</si>
  <si>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</si>
  <si>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</si>
  <si>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</si>
  <si>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</si>
  <si>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</si>
  <si>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</si>
  <si>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</si>
  <si>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</si>
  <si>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</si>
  <si>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</si>
  <si>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</si>
  <si>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</si>
  <si>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</si>
  <si>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</si>
  <si>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</si>
  <si>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</si>
  <si>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</si>
  <si>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</si>
  <si>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</si>
  <si>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</si>
  <si>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</si>
  <si>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</si>
  <si>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</si>
  <si>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</si>
  <si>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</si>
  <si>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</si>
  <si>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</si>
  <si>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</si>
  <si>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</si>
  <si>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</si>
  <si>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</si>
  <si>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</si>
  <si>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</si>
  <si>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</si>
  <si>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</si>
  <si>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</si>
  <si>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</si>
  <si>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</si>
  <si>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</si>
  <si>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</si>
  <si>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</si>
  <si>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</si>
  <si>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</si>
  <si>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</si>
  <si>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</si>
  <si>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</si>
  <si>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</si>
  <si>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</si>
  <si>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</si>
  <si>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</si>
  <si>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</si>
  <si>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</si>
  <si>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</si>
  <si>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</si>
  <si>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</si>
  <si>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</si>
  <si>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</si>
  <si>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</si>
  <si>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</si>
  <si>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</si>
  <si>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</si>
  <si>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</si>
  <si>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</si>
  <si>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</si>
  <si>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</si>
  <si>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</si>
  <si>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</si>
  <si>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</si>
  <si>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</si>
  <si>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</si>
  <si>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</si>
  <si>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</si>
  <si>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</si>
  <si>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</si>
  <si>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</si>
  <si>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</si>
  <si>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</si>
  <si>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</si>
  <si>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</si>
  <si>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</si>
  <si>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</si>
  <si>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</si>
  <si>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</si>
  <si>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</si>
  <si>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</si>
  <si>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</si>
  <si>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</si>
  <si>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</si>
  <si>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</si>
  <si>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</si>
  <si>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</si>
  <si>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</si>
  <si>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</si>
  <si>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</si>
  <si>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</si>
  <si>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</si>
  <si>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</si>
  <si>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</si>
  <si>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</si>
  <si>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</si>
  <si>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</si>
  <si>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</si>
  <si>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</si>
  <si>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</si>
  <si>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</si>
  <si>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</si>
  <si>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</si>
  <si>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</si>
  <si>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</si>
  <si>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</si>
  <si>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</si>
  <si>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</si>
  <si>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</si>
  <si>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</si>
  <si>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</si>
  <si>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</si>
  <si>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</si>
  <si>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</si>
  <si>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</si>
  <si>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</si>
  <si>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</si>
  <si>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</si>
  <si>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</si>
  <si>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</si>
  <si>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</si>
  <si>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</si>
  <si>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</si>
  <si>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</si>
  <si>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</si>
  <si>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</si>
  <si>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</si>
  <si>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</si>
  <si>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</si>
  <si>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</si>
  <si>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</si>
  <si>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</si>
  <si>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</si>
  <si>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</si>
  <si>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</si>
  <si>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</si>
  <si>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</si>
  <si>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</si>
  <si>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</si>
  <si>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</si>
  <si>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</si>
  <si>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</si>
  <si>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</si>
  <si>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</si>
  <si>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</si>
  <si>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</si>
  <si>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</si>
  <si>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</si>
  <si>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</si>
  <si>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</si>
  <si>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</si>
  <si>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</si>
  <si>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</si>
  <si>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</si>
  <si>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</si>
  <si>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</si>
  <si>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</si>
  <si>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</si>
  <si>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</si>
  <si>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</si>
  <si>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</si>
  <si>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</si>
  <si>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</si>
  <si>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</si>
  <si>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</si>
  <si>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</si>
  <si>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</si>
  <si>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</si>
  <si>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</si>
  <si>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</si>
  <si>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</si>
  <si>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</si>
  <si>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</si>
  <si>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</si>
  <si>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</si>
  <si>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</si>
  <si>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</si>
  <si>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</si>
  <si>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</si>
  <si>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</si>
  <si>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</si>
  <si>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</si>
  <si>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</si>
  <si>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</si>
  <si>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</si>
  <si>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</si>
  <si>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</si>
  <si>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</si>
  <si>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</si>
  <si>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</si>
  <si>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</si>
  <si>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</si>
  <si>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</si>
  <si>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</si>
  <si>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</si>
  <si>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</si>
  <si>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</si>
  <si>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</si>
  <si>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</si>
  <si>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</si>
  <si>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</si>
  <si>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</si>
  <si>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</si>
  <si>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</si>
  <si>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</si>
  <si>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</si>
  <si>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</si>
  <si>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</si>
  <si>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</si>
  <si>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</si>
  <si>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</si>
  <si>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</si>
  <si>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</si>
  <si>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</si>
  <si>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</si>
  <si>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</si>
  <si>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</si>
  <si>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</si>
  <si>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</si>
  <si>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</si>
  <si>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</si>
  <si>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</si>
  <si>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</si>
  <si>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</si>
  <si>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</si>
  <si>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</si>
  <si>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</si>
  <si>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</si>
  <si>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</si>
  <si>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</si>
  <si>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</si>
  <si>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</si>
  <si>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</si>
  <si>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</si>
  <si>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</si>
  <si>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</si>
  <si>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</si>
  <si>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</si>
  <si>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</si>
  <si>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</si>
  <si>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</si>
  <si>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</si>
  <si>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</si>
  <si>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</si>
  <si>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</si>
  <si>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</si>
  <si>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</si>
  <si>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</si>
  <si>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</si>
  <si>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</si>
  <si>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</si>
  <si>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</si>
  <si>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</si>
  <si>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</si>
  <si>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</si>
  <si>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</si>
  <si>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</si>
  <si>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</si>
  <si>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</si>
  <si>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</si>
  <si>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</si>
  <si>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</si>
  <si>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</si>
  <si>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</si>
  <si>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</si>
  <si>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</si>
  <si>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</si>
  <si>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</si>
  <si>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</si>
  <si>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</si>
  <si>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</si>
  <si>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</si>
  <si>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</si>
  <si>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</si>
  <si>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</si>
  <si>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</si>
  <si>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</si>
  <si>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</si>
  <si>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</si>
  <si>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</si>
  <si>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</si>
  <si>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</si>
  <si>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</si>
  <si>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</si>
  <si>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</si>
  <si>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</si>
  <si>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</si>
  <si>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</si>
  <si>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</si>
  <si>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</si>
  <si>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</si>
  <si>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</si>
  <si>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</si>
  <si>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</si>
  <si>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</si>
  <si>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</si>
  <si>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</si>
  <si>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</si>
  <si>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</si>
  <si>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</si>
  <si>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</si>
  <si>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</si>
  <si>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</si>
  <si>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</si>
  <si>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</si>
  <si>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</si>
  <si>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</si>
  <si>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</si>
  <si>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</si>
  <si>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</si>
  <si>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</si>
  <si>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</si>
  <si>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</si>
  <si>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</si>
  <si>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</si>
  <si>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</si>
  <si>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</si>
  <si>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</si>
  <si>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</si>
  <si>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</si>
  <si>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</si>
  <si>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</si>
  <si>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</si>
  <si>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</si>
  <si>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</si>
  <si>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</si>
  <si>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</si>
  <si>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</si>
  <si>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</si>
  <si>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</si>
  <si>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</si>
  <si>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</si>
  <si>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</si>
  <si>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</si>
  <si>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</si>
  <si>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</si>
  <si>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</si>
  <si>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</si>
  <si>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</si>
  <si>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</si>
  <si>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</si>
  <si>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</si>
  <si>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</si>
  <si>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</si>
  <si>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</si>
  <si>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</si>
  <si>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</si>
  <si>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</si>
  <si>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</si>
  <si>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</si>
  <si>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</si>
  <si>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</si>
  <si>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</si>
  <si>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</si>
  <si>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</si>
  <si>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</si>
  <si>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</si>
  <si>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</si>
  <si>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</si>
  <si>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</si>
  <si>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</si>
  <si>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</si>
  <si>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</si>
  <si>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</si>
  <si>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</si>
  <si>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</si>
  <si>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</si>
  <si>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</si>
  <si>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</si>
  <si>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</si>
  <si>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</si>
  <si>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</si>
  <si>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</si>
  <si>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</si>
  <si>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</si>
  <si>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</si>
  <si>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</si>
  <si>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</si>
  <si>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</si>
  <si>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</si>
  <si>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</si>
  <si>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</si>
  <si>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</si>
  <si>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</si>
  <si>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</si>
  <si>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</si>
  <si>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</si>
  <si>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</si>
  <si>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</si>
  <si>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</si>
  <si>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</si>
  <si>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</si>
  <si>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</si>
  <si>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</si>
  <si>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</si>
  <si>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</si>
  <si>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</si>
  <si>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</si>
  <si>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</si>
  <si>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</si>
  <si>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</si>
  <si>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</si>
  <si>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</si>
  <si>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</si>
  <si>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</si>
  <si>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</si>
  <si>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</si>
  <si>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</si>
  <si>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</si>
  <si>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</si>
  <si>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</si>
  <si>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</si>
  <si>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</si>
  <si>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</si>
  <si>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</si>
  <si>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</si>
  <si>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</si>
  <si>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</si>
  <si>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</si>
  <si>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</si>
  <si>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</si>
  <si>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</si>
  <si>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</si>
  <si>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</si>
  <si>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</si>
  <si>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</si>
  <si>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</si>
  <si>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</si>
  <si>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</si>
  <si>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</si>
  <si>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</si>
  <si>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</si>
  <si>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</si>
  <si>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</si>
  <si>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</si>
  <si>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</si>
  <si>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</si>
  <si>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</si>
  <si>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</si>
  <si>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</si>
  <si>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</si>
  <si>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</si>
  <si>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</si>
  <si>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</si>
  <si>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</si>
  <si>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</si>
  <si>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</si>
  <si>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</si>
  <si>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</si>
  <si>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</si>
  <si>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</si>
  <si>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</si>
  <si>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</si>
  <si>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</si>
  <si>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</si>
  <si>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</si>
  <si>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</si>
  <si>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</si>
  <si>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</si>
  <si>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</si>
  <si>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</si>
  <si>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</si>
  <si>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</si>
  <si>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</si>
  <si>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</si>
  <si>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</si>
  <si>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</si>
  <si>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</si>
  <si>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</si>
  <si>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</si>
  <si>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</si>
  <si>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</si>
  <si>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</si>
  <si>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</si>
  <si>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</si>
  <si>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</si>
  <si>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</si>
  <si>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</si>
  <si>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</si>
  <si>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</si>
  <si>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</si>
  <si>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</si>
  <si>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</si>
  <si>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</si>
  <si>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</si>
  <si>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</si>
  <si>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</si>
  <si>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</si>
  <si>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</si>
  <si>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</si>
  <si>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</si>
  <si>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</si>
  <si>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</si>
  <si>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</si>
  <si>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</si>
  <si>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</si>
  <si>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</si>
  <si>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</si>
  <si>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</si>
  <si>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</si>
  <si>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</si>
  <si>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</si>
  <si>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</si>
  <si>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</si>
  <si>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</si>
  <si>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</si>
  <si>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</si>
  <si>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</si>
  <si>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</si>
  <si>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</si>
  <si>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</si>
  <si>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</si>
  <si>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</si>
  <si>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</si>
  <si>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</si>
  <si>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</si>
  <si>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</si>
  <si>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</si>
  <si>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</si>
  <si>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</si>
  <si>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</si>
  <si>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</si>
  <si>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</si>
  <si>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</si>
  <si>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</si>
  <si>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</si>
  <si>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</si>
  <si>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</si>
  <si>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</si>
  <si>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</si>
  <si>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</si>
  <si>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</si>
  <si>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</si>
  <si>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</si>
  <si>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</si>
  <si>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</si>
  <si>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</si>
  <si>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</si>
  <si>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</si>
  <si>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</si>
  <si>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</si>
  <si>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</si>
  <si>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</si>
  <si>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</si>
  <si>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</si>
  <si>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</si>
  <si>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</si>
  <si>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</si>
  <si>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</si>
  <si>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</si>
  <si>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</si>
  <si>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</si>
  <si>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</si>
  <si>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</si>
  <si>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</si>
  <si>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</si>
  <si>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</si>
  <si>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</si>
  <si>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</si>
  <si>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</si>
  <si>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</si>
  <si>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</si>
  <si>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</si>
  <si>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</si>
  <si>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</si>
  <si>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</si>
  <si>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</si>
  <si>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</si>
  <si>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</si>
  <si>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</si>
  <si>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</si>
  <si>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</si>
  <si>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</si>
  <si>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</si>
  <si>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</si>
  <si>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</si>
  <si>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</si>
  <si>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</si>
  <si>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</si>
  <si>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</si>
  <si>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</si>
  <si>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</si>
  <si>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</si>
  <si>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</si>
  <si>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</si>
  <si>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</si>
  <si>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</si>
  <si>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</si>
  <si>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</si>
  <si>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</si>
  <si>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</si>
  <si>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</si>
  <si>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</si>
  <si>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</si>
  <si>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</si>
  <si>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</si>
  <si>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</si>
  <si>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</si>
  <si>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</si>
  <si>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</si>
  <si>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</si>
  <si>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</si>
  <si>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</si>
  <si>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</si>
  <si>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</si>
  <si>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</si>
  <si>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</si>
  <si>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</si>
  <si>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</si>
  <si>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</si>
  <si>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</si>
  <si>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</si>
  <si>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</si>
  <si>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</si>
  <si>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</si>
  <si>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</si>
  <si>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</si>
  <si>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</si>
  <si>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</si>
  <si>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</si>
  <si>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</si>
  <si>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</si>
  <si>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</si>
  <si>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</si>
  <si>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</si>
  <si>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</si>
  <si>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</si>
  <si>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</si>
  <si>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</si>
  <si>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</si>
  <si>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</si>
  <si>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</si>
  <si>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</si>
  <si>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</si>
  <si>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</si>
  <si>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</si>
  <si>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</si>
  <si>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</si>
  <si>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</si>
  <si>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</si>
  <si>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</si>
  <si>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</si>
  <si>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</si>
  <si>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</si>
  <si>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</si>
  <si>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</si>
  <si>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</si>
  <si>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</si>
  <si>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</si>
  <si>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</si>
  <si>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</si>
  <si>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</si>
  <si>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</si>
  <si>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</si>
  <si>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</si>
  <si>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</si>
  <si>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</si>
  <si>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</si>
  <si>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</si>
  <si>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</si>
  <si>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</si>
  <si>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</si>
  <si>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</si>
  <si>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</si>
  <si>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</si>
  <si>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</si>
  <si>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</si>
  <si>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</si>
  <si>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</si>
  <si>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</si>
  <si>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</si>
  <si>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</si>
  <si>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</si>
  <si>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</si>
  <si>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</si>
  <si>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</si>
  <si>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</si>
  <si>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</si>
  <si>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</si>
  <si>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</si>
  <si>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</si>
  <si>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</si>
  <si>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</si>
  <si>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</si>
  <si>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</si>
  <si>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</si>
  <si>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</si>
  <si>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</si>
  <si>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</si>
  <si>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</si>
  <si>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</si>
  <si>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</si>
  <si>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</si>
  <si>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</si>
  <si>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</si>
  <si>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</si>
  <si>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</si>
  <si>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</si>
  <si>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</si>
  <si>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</si>
  <si>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</si>
  <si>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</si>
  <si>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</si>
  <si>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</si>
  <si>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</si>
  <si>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</si>
  <si>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</si>
  <si>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</si>
  <si>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</si>
  <si>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</si>
  <si>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</si>
  <si>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</si>
  <si>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</si>
  <si>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</si>
  <si>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</si>
  <si>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</si>
  <si>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</si>
  <si>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</si>
  <si>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</si>
  <si>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</si>
  <si>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</si>
  <si>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</si>
  <si>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</si>
  <si>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</si>
  <si>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</si>
  <si>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</si>
  <si>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</si>
  <si>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</si>
  <si>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</si>
  <si>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</si>
  <si>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</si>
  <si>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</si>
  <si>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</si>
  <si>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</si>
  <si>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</si>
  <si>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</si>
  <si>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</si>
  <si>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</si>
  <si>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</si>
  <si>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</si>
  <si>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</si>
  <si>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</si>
  <si>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</si>
  <si>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</si>
  <si>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</si>
  <si>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</si>
  <si>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</si>
  <si>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</si>
  <si>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</si>
  <si>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</si>
  <si>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</si>
  <si>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</si>
  <si>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</si>
  <si>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</si>
  <si>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</si>
  <si>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</si>
  <si>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</si>
  <si>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</si>
  <si>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</si>
  <si>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</si>
  <si>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</si>
  <si>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</si>
  <si>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</si>
  <si>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</si>
  <si>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</si>
  <si>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</si>
  <si>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</si>
  <si>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</si>
  <si>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</si>
  <si>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</si>
  <si>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</si>
  <si>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</si>
  <si>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</si>
  <si>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</si>
  <si>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</si>
  <si>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</si>
  <si>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</si>
  <si>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</si>
  <si>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</si>
  <si>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</si>
  <si>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</si>
  <si>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</si>
  <si>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</si>
  <si>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</si>
  <si>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</si>
  <si>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</si>
  <si>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</si>
  <si>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</si>
  <si>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</si>
  <si>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</si>
  <si>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</si>
  <si>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</si>
  <si>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</si>
  <si>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</si>
  <si>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</si>
  <si>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</si>
  <si>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</si>
  <si>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</si>
  <si>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</si>
  <si>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</si>
  <si>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</si>
  <si>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</si>
  <si>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</si>
  <si>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</si>
  <si>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</si>
  <si>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</si>
  <si>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</si>
  <si>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</si>
  <si>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</si>
  <si>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</si>
  <si>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</si>
  <si>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</si>
  <si>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</si>
  <si>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</si>
  <si>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</si>
  <si>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</si>
  <si>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</si>
  <si>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</si>
  <si>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</si>
  <si>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</si>
  <si>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</si>
  <si>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</si>
  <si>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</si>
  <si>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</si>
  <si>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</si>
  <si>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</si>
  <si>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</si>
  <si>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</si>
  <si>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</si>
  <si>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</si>
  <si>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</si>
  <si>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</si>
  <si>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</si>
  <si>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</si>
  <si>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</si>
  <si>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</si>
  <si>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</si>
  <si>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</si>
  <si>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</si>
  <si>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</si>
  <si>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</si>
  <si>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</si>
  <si>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</si>
  <si>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</si>
  <si>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</si>
  <si>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</si>
  <si>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</si>
  <si>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</si>
  <si>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</si>
  <si>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</si>
  <si>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</si>
  <si>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</si>
  <si>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</si>
  <si>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</si>
  <si>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</si>
  <si>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</si>
  <si>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</si>
  <si>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</si>
  <si>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</si>
  <si>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</si>
  <si>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</si>
  <si>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</si>
  <si>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</si>
  <si>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</si>
  <si>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</si>
  <si>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</si>
  <si>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</si>
  <si>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</si>
  <si>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</si>
  <si>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</si>
  <si>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</si>
  <si>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</si>
  <si>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</si>
  <si>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</si>
  <si>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</si>
  <si>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</si>
  <si>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</si>
  <si>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</si>
  <si>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</si>
  <si>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</si>
  <si>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</si>
  <si>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</si>
  <si>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</si>
  <si>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</si>
  <si>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</si>
  <si>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</si>
  <si>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</si>
  <si>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</si>
  <si>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</si>
  <si>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</si>
  <si>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</si>
  <si>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</si>
  <si>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</si>
  <si>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</si>
  <si>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</si>
  <si>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</si>
  <si>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</si>
  <si>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</si>
  <si>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</si>
  <si>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</si>
  <si>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</si>
  <si>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</si>
  <si>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</si>
  <si>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</si>
  <si>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</si>
  <si>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</si>
  <si>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</si>
  <si>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</si>
  <si>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</si>
  <si>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</si>
  <si>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</si>
  <si>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</si>
  <si>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</si>
  <si>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</si>
  <si>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</si>
  <si>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</si>
  <si>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</si>
  <si>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</si>
  <si>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</si>
  <si>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</si>
  <si>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</si>
  <si>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</si>
  <si>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</si>
  <si>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</si>
  <si>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</si>
  <si>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</si>
  <si>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</si>
  <si>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</si>
  <si>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</si>
  <si>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</si>
  <si>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</si>
  <si>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</si>
  <si>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</si>
  <si>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</si>
  <si>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</si>
  <si>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</si>
  <si>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</si>
  <si>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</si>
  <si>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</si>
  <si>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</si>
  <si>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</si>
  <si>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</si>
  <si>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</si>
  <si>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</si>
  <si>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</si>
  <si>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</si>
  <si>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</si>
  <si>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</si>
  <si>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</si>
  <si>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</si>
  <si>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</si>
  <si>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</si>
  <si>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</si>
  <si>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</si>
  <si>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</si>
  <si>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</si>
  <si>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</si>
  <si>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</si>
  <si>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</si>
  <si>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</si>
  <si>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</si>
  <si>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</si>
  <si>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</si>
  <si>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</si>
  <si>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</si>
  <si>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</si>
  <si>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</si>
  <si>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</si>
  <si>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</si>
  <si>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</si>
  <si>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</si>
  <si>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</si>
  <si>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</si>
  <si>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</si>
  <si>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</si>
  <si>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</si>
  <si>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</si>
  <si>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</si>
  <si>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</si>
  <si>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</si>
  <si>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</si>
  <si>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</si>
  <si>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</si>
  <si>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</si>
  <si>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</si>
  <si>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</si>
  <si>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</si>
  <si>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</si>
  <si>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</si>
  <si>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</si>
  <si>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</si>
  <si>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</si>
  <si>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</si>
  <si>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</si>
  <si>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</si>
  <si>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</si>
  <si>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</si>
  <si>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</si>
  <si>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</si>
  <si>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</si>
  <si>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</si>
  <si>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</si>
  <si>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</si>
  <si>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</si>
  <si>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</si>
  <si>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</si>
  <si>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</si>
  <si>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</si>
  <si>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</si>
  <si>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</si>
  <si>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</si>
  <si>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</si>
  <si>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</si>
  <si>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</si>
  <si>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</si>
  <si>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</si>
  <si>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</si>
  <si>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</si>
  <si>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</si>
  <si>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</si>
  <si>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</si>
  <si>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</si>
  <si>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</si>
  <si>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</si>
  <si>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</si>
  <si>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</si>
  <si>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</si>
  <si>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</si>
  <si>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</si>
  <si>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</si>
  <si>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</si>
  <si>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</si>
  <si>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</si>
  <si>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</si>
  <si>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</si>
  <si>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</si>
  <si>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</si>
  <si>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</si>
  <si>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</si>
  <si>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</si>
  <si>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</si>
  <si>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</si>
  <si>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</si>
  <si>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</si>
  <si>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</si>
  <si>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</si>
  <si>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</si>
  <si>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</si>
  <si>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</si>
  <si>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</si>
  <si>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</si>
  <si>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</si>
  <si>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</si>
  <si>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</si>
  <si>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</si>
  <si>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</si>
  <si>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</si>
  <si>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</si>
  <si>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</si>
  <si>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</si>
  <si>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</si>
  <si>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</si>
  <si>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</si>
  <si>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</si>
  <si>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</si>
  <si>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</si>
  <si>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</si>
  <si>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</si>
  <si>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</si>
  <si>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</si>
  <si>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</si>
  <si>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</si>
  <si>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</si>
  <si>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</si>
  <si>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</si>
  <si>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</si>
  <si>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</si>
  <si>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</si>
  <si>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</si>
  <si>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</si>
  <si>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</si>
  <si>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</si>
  <si>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</si>
  <si>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</si>
  <si>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</si>
  <si>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</si>
  <si>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</si>
  <si>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</si>
  <si>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</si>
  <si>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</si>
  <si>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</si>
  <si>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</si>
  <si>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</si>
  <si>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</si>
  <si>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</si>
  <si>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</si>
  <si>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</si>
  <si>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</si>
  <si>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</si>
  <si>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</si>
  <si>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</si>
  <si>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</si>
  <si>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</si>
  <si>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</si>
  <si>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</si>
  <si>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</si>
  <si>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</si>
  <si>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</si>
  <si>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</si>
  <si>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</si>
  <si>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</si>
  <si>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</si>
  <si>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</si>
  <si>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</si>
  <si>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</si>
  <si>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</si>
  <si>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</si>
  <si>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</si>
  <si>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</si>
  <si>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</si>
  <si>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</si>
  <si>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</si>
  <si>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</si>
  <si>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</si>
  <si>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</si>
  <si>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</si>
  <si>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</si>
  <si>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</si>
  <si>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</si>
  <si>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</si>
  <si>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</si>
  <si>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</si>
  <si>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</si>
  <si>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</si>
  <si>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</si>
  <si>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</si>
  <si>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</si>
  <si>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</si>
  <si>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</si>
  <si>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</si>
  <si>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</si>
  <si>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</si>
  <si>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</si>
  <si>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</si>
  <si>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</si>
  <si>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</si>
  <si>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</si>
  <si>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</si>
  <si>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</si>
  <si>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</si>
  <si>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</si>
  <si>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</si>
  <si>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</si>
  <si>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</si>
  <si>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</si>
  <si>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</si>
  <si>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</si>
  <si>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</si>
  <si>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</si>
  <si>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</si>
  <si>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</si>
  <si>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</si>
  <si>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</si>
  <si>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</si>
  <si>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</si>
  <si>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</si>
  <si>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</si>
  <si>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</si>
  <si>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</si>
  <si>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</si>
  <si>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</si>
  <si>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</si>
  <si>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</si>
  <si>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</si>
  <si>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</si>
  <si>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</si>
  <si>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</si>
  <si>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</si>
  <si>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</si>
  <si>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</si>
  <si>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</si>
  <si>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</si>
  <si>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</si>
  <si>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</si>
  <si>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</si>
  <si>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</si>
  <si>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</si>
  <si>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</si>
  <si>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</si>
  <si>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</si>
  <si>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</si>
  <si>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</si>
  <si>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</si>
  <si>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</si>
  <si>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</si>
  <si>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</si>
  <si>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</si>
  <si>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</si>
  <si>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</si>
  <si>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</si>
  <si>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</si>
  <si>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</si>
  <si>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</si>
  <si>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</si>
  <si>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</si>
  <si>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</si>
  <si>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</si>
  <si>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</si>
  <si>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</si>
  <si>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</si>
  <si>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</si>
  <si>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</si>
  <si>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</si>
  <si>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</si>
  <si>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</si>
  <si>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</si>
  <si>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</si>
  <si>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</si>
  <si>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</si>
  <si>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</si>
  <si>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</si>
  <si>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</si>
  <si>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</si>
  <si>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</si>
  <si>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</si>
  <si>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</si>
  <si>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</si>
  <si>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</si>
  <si>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</si>
  <si>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</si>
  <si>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</si>
  <si>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</si>
  <si>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</si>
  <si>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</si>
  <si>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</si>
  <si>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</si>
  <si>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</si>
  <si>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</si>
  <si>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</si>
  <si>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</si>
  <si>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</si>
  <si>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</si>
  <si>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</si>
  <si>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</si>
  <si>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</si>
  <si>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</si>
  <si>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</si>
  <si>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</si>
  <si>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</si>
  <si>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</si>
  <si>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</si>
  <si>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</si>
  <si>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</si>
  <si>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</si>
  <si>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</si>
  <si>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</si>
  <si>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</si>
  <si>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</si>
  <si>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</si>
  <si>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</si>
  <si>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</si>
  <si>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</si>
  <si>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</si>
  <si>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</si>
  <si>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</si>
  <si>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</si>
  <si>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</si>
  <si>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</si>
  <si>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</si>
  <si>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</si>
  <si>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</si>
  <si>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</si>
  <si>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</si>
  <si>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</si>
  <si>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</si>
  <si>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</si>
  <si>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</si>
  <si>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</si>
  <si>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</si>
  <si>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</si>
  <si>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</si>
  <si>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</si>
  <si>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</si>
  <si>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</si>
  <si>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</si>
  <si>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</si>
  <si>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</si>
  <si>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</si>
  <si>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</si>
  <si>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</si>
  <si>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</si>
  <si>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</si>
  <si>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</si>
  <si>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</si>
  <si>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</si>
  <si>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</si>
  <si>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</si>
  <si>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</si>
  <si>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</si>
  <si>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</si>
  <si>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</si>
  <si>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</si>
  <si>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</si>
  <si>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</si>
  <si>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</si>
  <si>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</si>
  <si>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</si>
  <si>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</si>
  <si>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</si>
  <si>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</si>
  <si>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</si>
  <si>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</si>
  <si>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</si>
  <si>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</si>
  <si>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</si>
  <si>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</si>
  <si>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</si>
  <si>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</si>
  <si>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</si>
  <si>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</si>
  <si>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</si>
  <si>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</si>
  <si>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</si>
  <si>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</si>
  <si>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</si>
  <si>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</si>
  <si>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</si>
  <si>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</si>
  <si>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</si>
  <si>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</si>
  <si>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</si>
  <si>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</si>
  <si>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</si>
  <si>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</si>
  <si>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</si>
  <si>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</si>
  <si>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</si>
  <si>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</si>
  <si>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</si>
  <si>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</si>
  <si>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</si>
  <si>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</si>
  <si>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</si>
  <si>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</si>
  <si>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</si>
  <si>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</si>
  <si>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</si>
  <si>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</si>
  <si>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</si>
  <si>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</si>
  <si>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</si>
  <si>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</si>
  <si>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</si>
  <si>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</si>
  <si>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</si>
  <si>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</si>
  <si>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</si>
  <si>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</si>
  <si>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</si>
  <si>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</si>
  <si>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</si>
  <si>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</si>
  <si>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</si>
  <si>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</si>
  <si>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</si>
  <si>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</si>
  <si>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</si>
  <si>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</si>
  <si>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</si>
  <si>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</si>
  <si>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</si>
  <si>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</si>
  <si>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</si>
  <si>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</si>
  <si>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</si>
  <si>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</si>
  <si>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</si>
  <si>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</si>
  <si>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</si>
  <si>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</si>
  <si>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</si>
  <si>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</si>
  <si>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</si>
  <si>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</si>
  <si>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</si>
  <si>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</si>
  <si>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</si>
  <si>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</si>
  <si>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</si>
  <si>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</si>
  <si>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</si>
  <si>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</si>
  <si>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</si>
  <si>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</si>
  <si>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</si>
  <si>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</si>
  <si>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</si>
  <si>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</si>
  <si>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</si>
  <si>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</si>
  <si>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</si>
  <si>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</si>
  <si>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</si>
  <si>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</si>
  <si>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</si>
  <si>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</si>
  <si>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</si>
  <si>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</si>
  <si>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</si>
  <si>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</si>
  <si>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</si>
  <si>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</si>
  <si>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</si>
  <si>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</si>
  <si>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</si>
  <si>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</si>
  <si>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</si>
  <si>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</si>
  <si>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</si>
  <si>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</si>
  <si>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</si>
  <si>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</si>
  <si>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</si>
  <si>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</si>
  <si>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</si>
  <si>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</si>
  <si>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</si>
  <si>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</si>
  <si>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</si>
  <si>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</si>
  <si>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</si>
  <si>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</si>
  <si>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</si>
  <si>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</si>
  <si>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</si>
  <si>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</si>
  <si>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</si>
  <si>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</si>
  <si>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</si>
  <si>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</si>
  <si>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</si>
  <si>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</si>
  <si>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</si>
  <si>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</si>
  <si>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</si>
  <si>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</si>
  <si>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</si>
  <si>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</si>
  <si>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</si>
  <si>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</si>
  <si>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</si>
  <si>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</si>
  <si>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</si>
  <si>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</si>
  <si>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</si>
  <si>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</si>
  <si>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</si>
  <si>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</si>
  <si>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</si>
  <si>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</si>
  <si>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</si>
  <si>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</si>
  <si>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</si>
  <si>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</si>
  <si>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</si>
  <si>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</si>
  <si>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</si>
  <si>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</si>
  <si>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</si>
  <si>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</si>
  <si>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</si>
  <si>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</si>
  <si>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</si>
  <si>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</si>
  <si>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</si>
  <si>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</si>
  <si>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</si>
  <si>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</si>
  <si>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</si>
  <si>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</si>
  <si>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</si>
  <si>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</si>
  <si>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</si>
  <si>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</si>
  <si>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</si>
  <si>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</si>
  <si>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</si>
  <si>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</si>
  <si>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</si>
  <si>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</si>
  <si>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</si>
  <si>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</si>
  <si>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</si>
  <si>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</si>
  <si>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</si>
  <si>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</si>
  <si>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</si>
  <si>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</si>
  <si>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</si>
  <si>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</si>
  <si>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</si>
  <si>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</si>
  <si>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</si>
  <si>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</si>
  <si>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</si>
  <si>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</si>
  <si>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</si>
  <si>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</si>
  <si>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</si>
  <si>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</si>
  <si>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</si>
  <si>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</si>
  <si>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</si>
  <si>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</si>
  <si>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</si>
  <si>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</si>
  <si>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</si>
  <si>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</si>
  <si>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</si>
  <si>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</si>
  <si>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</si>
  <si>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</si>
  <si>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</si>
  <si>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</si>
  <si>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</si>
  <si>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</si>
  <si>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</si>
  <si>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</si>
  <si>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</si>
  <si>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</si>
  <si>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</si>
  <si>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</si>
  <si>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</si>
  <si>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</si>
  <si>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</si>
  <si>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</si>
  <si>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</si>
  <si>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</si>
  <si>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</si>
  <si>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</si>
  <si>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</si>
  <si>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</si>
  <si>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</si>
  <si>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</si>
  <si>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</si>
  <si>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</si>
  <si>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</si>
  <si>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</si>
  <si>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</si>
  <si>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</si>
  <si>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</si>
  <si>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</si>
  <si>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</si>
  <si>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</si>
  <si>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</si>
  <si>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</si>
  <si>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</si>
  <si>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</si>
  <si>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</si>
  <si>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</si>
  <si>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</si>
  <si>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</si>
  <si>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</si>
  <si>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</si>
  <si>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</si>
  <si>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</si>
  <si>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</si>
  <si>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</si>
  <si>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</si>
  <si>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</si>
  <si>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</si>
  <si>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</si>
  <si>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</si>
  <si>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</si>
  <si>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</si>
  <si>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</si>
  <si>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</si>
  <si>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</si>
  <si>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</si>
  <si>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</si>
  <si>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</si>
  <si>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</si>
  <si>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</si>
  <si>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</si>
  <si>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</si>
  <si>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</si>
  <si>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</si>
  <si>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</si>
  <si>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</si>
  <si>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</si>
  <si>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</si>
  <si>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</si>
  <si>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</si>
  <si>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</si>
  <si>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</si>
  <si>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</si>
  <si>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</si>
  <si>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</si>
  <si>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</si>
  <si>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</si>
  <si>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</si>
  <si>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</si>
  <si>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</si>
  <si>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</si>
  <si>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</si>
  <si>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</si>
  <si>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</si>
  <si>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</si>
  <si>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</si>
  <si>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</si>
  <si>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</si>
  <si>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</si>
  <si>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</si>
  <si>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</si>
  <si>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</si>
  <si>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</si>
  <si>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</si>
  <si>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</si>
  <si>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</si>
  <si>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</si>
  <si>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</si>
  <si>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</si>
  <si>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</si>
  <si>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</si>
  <si>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</si>
  <si>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</si>
  <si>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</si>
  <si>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</si>
  <si>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</si>
  <si>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</si>
  <si>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</si>
  <si>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</si>
  <si>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</si>
  <si>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</si>
  <si>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</si>
  <si>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</si>
  <si>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</si>
  <si>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</si>
  <si>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</si>
  <si>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</si>
  <si>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</si>
  <si>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</si>
  <si>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</si>
  <si>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</si>
  <si>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</si>
  <si>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</si>
  <si>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</si>
  <si>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</si>
  <si>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</si>
  <si>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</si>
  <si>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</si>
  <si>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</si>
  <si>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</si>
  <si>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</si>
  <si>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</si>
  <si>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</si>
  <si>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</si>
  <si>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</si>
  <si>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</si>
  <si>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</si>
  <si>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</si>
  <si>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</si>
  <si>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</si>
  <si>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</si>
  <si>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</si>
  <si>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</si>
  <si>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</si>
  <si>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</si>
  <si>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</si>
  <si>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</si>
  <si>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</si>
  <si>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</si>
  <si>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</si>
  <si>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</si>
  <si>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</si>
  <si>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</si>
  <si>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</si>
  <si>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</si>
  <si>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</si>
  <si>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</si>
  <si>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</si>
  <si>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</si>
  <si>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</si>
  <si>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</si>
  <si>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</si>
  <si>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</si>
  <si>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</si>
  <si>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</si>
  <si>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</si>
  <si>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</si>
  <si>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</si>
  <si>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</si>
  <si>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</si>
  <si>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</si>
  <si>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</si>
  <si>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</si>
  <si>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</si>
  <si>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</si>
  <si>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</si>
  <si>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</si>
  <si>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</si>
  <si>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</si>
  <si>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</si>
  <si>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</si>
  <si>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</si>
  <si>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</si>
  <si>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</si>
  <si>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</si>
  <si>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</si>
  <si>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</si>
  <si>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</si>
  <si>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</si>
  <si>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</si>
  <si>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</si>
  <si>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</si>
  <si>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</si>
  <si>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</si>
  <si>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</si>
  <si>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</si>
  <si>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</si>
  <si>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</si>
  <si>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</si>
  <si>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</si>
  <si>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</si>
  <si>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</si>
  <si>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</si>
  <si>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</si>
  <si>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</si>
  <si>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</si>
  <si>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</si>
  <si>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</si>
  <si>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</si>
  <si>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</si>
  <si>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</si>
  <si>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</si>
  <si>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</si>
  <si>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</si>
  <si>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</si>
  <si>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</si>
  <si>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</si>
  <si>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</si>
  <si>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</si>
  <si>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</si>
  <si>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</si>
  <si>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</si>
  <si>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</si>
  <si>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</si>
  <si>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</si>
  <si>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</si>
  <si>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</si>
  <si>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</si>
  <si>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</si>
  <si>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</si>
  <si>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</si>
  <si>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</si>
  <si>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</si>
  <si>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</si>
  <si>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</si>
  <si>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</si>
  <si>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</si>
  <si>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</si>
  <si>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</si>
  <si>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</si>
  <si>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</si>
  <si>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</si>
  <si>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</si>
  <si>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</si>
  <si>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</si>
  <si>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</si>
  <si>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</si>
  <si>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</si>
  <si>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</si>
  <si>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</si>
  <si>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</si>
  <si>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</si>
  <si>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</si>
  <si>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</si>
  <si>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</si>
  <si>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</si>
  <si>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</si>
  <si>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</si>
  <si>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</si>
  <si>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</si>
  <si>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</si>
  <si>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</si>
  <si>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</si>
  <si>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</si>
  <si>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</si>
  <si>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</si>
  <si>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</si>
  <si>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</si>
  <si>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</si>
  <si>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</si>
  <si>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</si>
  <si>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</si>
  <si>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</si>
  <si>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</si>
  <si>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</si>
  <si>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</si>
  <si>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</si>
  <si>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</si>
  <si>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</si>
  <si>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</si>
  <si>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</si>
  <si>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</si>
  <si>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</si>
  <si>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</si>
  <si>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</si>
  <si>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</si>
  <si>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</si>
  <si>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</si>
  <si>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</si>
  <si>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</si>
  <si>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</si>
  <si>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</si>
  <si>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</si>
  <si>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</si>
  <si>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</si>
  <si>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</si>
  <si>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</si>
  <si>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</si>
  <si>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</si>
  <si>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</si>
  <si>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</si>
  <si>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</si>
  <si>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</si>
  <si>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</si>
  <si>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</si>
  <si>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</si>
  <si>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</si>
  <si>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</si>
  <si>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</si>
  <si>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</si>
  <si>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</si>
  <si>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</si>
  <si>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</si>
  <si>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</si>
  <si>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</si>
  <si>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</si>
  <si>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</si>
  <si>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</si>
  <si>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</si>
  <si>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</si>
  <si>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</si>
  <si>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</si>
  <si>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</si>
  <si>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</si>
  <si>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</si>
  <si>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</si>
  <si>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</si>
  <si>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</si>
  <si>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</si>
  <si>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</si>
  <si>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</si>
  <si>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</si>
  <si>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</si>
  <si>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</si>
  <si>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</si>
  <si>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</si>
  <si>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</si>
  <si>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</si>
  <si>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</si>
  <si>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</si>
  <si>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</si>
  <si>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</si>
  <si>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</si>
  <si>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</si>
  <si>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</si>
  <si>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</si>
  <si>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</si>
  <si>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</si>
  <si>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</si>
  <si>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</si>
  <si>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</si>
  <si>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</si>
  <si>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</si>
  <si>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</si>
  <si>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</si>
  <si>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</si>
  <si>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</si>
  <si>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</si>
  <si>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</si>
  <si>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</si>
  <si>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</si>
  <si>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</si>
  <si>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</si>
  <si>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</si>
  <si>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</si>
  <si>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</si>
  <si>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</si>
  <si>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</si>
  <si>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</si>
  <si>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</si>
  <si>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</si>
  <si>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</si>
  <si>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</si>
  <si>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</si>
  <si>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</si>
  <si>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</si>
  <si>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</si>
  <si>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</si>
  <si>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</si>
  <si>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</si>
  <si>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</si>
  <si>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</si>
  <si>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</si>
  <si>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</si>
  <si>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</si>
  <si>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</si>
  <si>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</si>
  <si>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</si>
  <si>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</si>
  <si>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</si>
  <si>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</si>
  <si>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</si>
  <si>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</si>
  <si>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</si>
  <si>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</si>
  <si>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</si>
  <si>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</si>
  <si>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</si>
  <si>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</si>
  <si>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</si>
  <si>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</si>
  <si>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</si>
  <si>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</si>
  <si>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</si>
  <si>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</si>
  <si>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</si>
  <si>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</si>
  <si>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</si>
  <si>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</si>
  <si>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</si>
  <si>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</si>
  <si>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</si>
  <si>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</si>
  <si>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</si>
  <si>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</si>
  <si>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</si>
  <si>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</si>
  <si>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</si>
  <si>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</si>
  <si>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</si>
  <si>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</si>
  <si>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</si>
  <si>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</si>
  <si>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</si>
  <si>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</si>
  <si>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</si>
  <si>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</si>
  <si>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</si>
  <si>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</si>
  <si>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</si>
  <si>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</si>
  <si>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</si>
  <si>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</si>
  <si>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</si>
  <si>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</si>
  <si>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</si>
  <si>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</si>
  <si>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</si>
  <si>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</si>
  <si>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</si>
  <si>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</si>
  <si>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</si>
  <si>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</si>
  <si>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</si>
  <si>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</si>
  <si>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</si>
  <si>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</si>
  <si>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</si>
  <si>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</si>
  <si>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</si>
  <si>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</si>
  <si>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</si>
  <si>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</si>
  <si>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</si>
  <si>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</si>
  <si>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</si>
  <si>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</si>
  <si>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</si>
  <si>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</si>
  <si>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</si>
  <si>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</si>
  <si>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</si>
  <si>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</si>
  <si>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</si>
  <si>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</si>
  <si>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</si>
  <si>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</si>
  <si>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</si>
  <si>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</si>
  <si>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</si>
  <si>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</si>
  <si>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</si>
  <si>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</si>
  <si>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</si>
  <si>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</si>
  <si>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</si>
  <si>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</si>
  <si>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</si>
  <si>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</si>
  <si>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</si>
  <si>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</si>
  <si>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</si>
  <si>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</si>
  <si>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</si>
  <si>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</si>
  <si>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</si>
  <si>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</si>
  <si>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</si>
  <si>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</si>
  <si>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</si>
  <si>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</si>
  <si>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</si>
  <si>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</si>
  <si>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</si>
  <si>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</si>
  <si>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</si>
  <si>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</si>
  <si>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</si>
  <si>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</si>
  <si>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</si>
  <si>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</si>
  <si>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</si>
  <si>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</si>
  <si>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</si>
  <si>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</si>
  <si>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</si>
  <si>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</si>
  <si>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</si>
  <si>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</si>
  <si>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</si>
  <si>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</si>
  <si>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</si>
  <si>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</si>
  <si>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</si>
  <si>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</si>
  <si>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</si>
  <si>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</si>
  <si>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</si>
  <si>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</si>
  <si>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</si>
  <si>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</si>
  <si>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</si>
  <si>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</si>
  <si>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</si>
  <si>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</si>
  <si>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</si>
  <si>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</si>
  <si>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</si>
  <si>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</si>
  <si>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</si>
  <si>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</si>
  <si>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</si>
  <si>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</si>
  <si>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</si>
  <si>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</si>
  <si>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</si>
  <si>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</si>
  <si>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</si>
  <si>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</si>
  <si>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</si>
  <si>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</si>
  <si>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</si>
  <si>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</si>
  <si>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</si>
  <si>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</si>
  <si>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</si>
  <si>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</si>
  <si>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</si>
  <si>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</si>
  <si>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</si>
  <si>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</si>
  <si>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</si>
  <si>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</si>
  <si>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</si>
  <si>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</si>
  <si>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</si>
  <si>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</si>
  <si>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</si>
  <si>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</si>
  <si>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</si>
  <si>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</si>
  <si>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</si>
  <si>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</si>
  <si>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</si>
  <si>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</si>
  <si>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</si>
  <si>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</si>
  <si>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</si>
  <si>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</si>
  <si>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</si>
  <si>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</si>
  <si>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</si>
  <si>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</si>
  <si>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</si>
  <si>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</si>
  <si>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</si>
  <si>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</si>
  <si>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</si>
  <si>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</si>
  <si>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</si>
  <si>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</si>
  <si>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</si>
  <si>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</si>
  <si>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</si>
  <si>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</si>
  <si>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</si>
  <si>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</si>
  <si>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</si>
  <si>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</si>
  <si>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</si>
  <si>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</si>
  <si>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</si>
  <si>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</si>
  <si>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</si>
  <si>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</si>
  <si>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</si>
  <si>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</si>
  <si>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</si>
  <si>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</si>
  <si>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</si>
  <si>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</si>
  <si>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</si>
  <si>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</si>
  <si>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</si>
  <si>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</si>
  <si>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</si>
  <si>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</si>
  <si>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</si>
  <si>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</si>
  <si>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</si>
  <si>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</si>
  <si>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</si>
  <si>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</si>
  <si>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</si>
  <si>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</si>
  <si>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</si>
  <si>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</si>
  <si>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</si>
  <si>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</si>
  <si>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</si>
  <si>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</si>
  <si>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</si>
  <si>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</si>
  <si>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</si>
  <si>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</si>
  <si>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</si>
  <si>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</si>
  <si>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</si>
  <si>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</si>
  <si>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</si>
  <si>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</si>
  <si>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</si>
  <si>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</si>
  <si>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</si>
  <si>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</si>
  <si>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</si>
  <si>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</si>
  <si>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</si>
  <si>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</si>
  <si>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</si>
  <si>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</si>
  <si>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</si>
  <si>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</si>
  <si>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</si>
  <si>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</si>
  <si>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</si>
  <si>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</si>
  <si>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</si>
  <si>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</si>
  <si>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</si>
  <si>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</si>
  <si>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</si>
  <si>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</si>
  <si>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</si>
  <si>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</si>
  <si>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</si>
  <si>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</si>
  <si>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</si>
  <si>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</si>
  <si>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</si>
  <si>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</si>
  <si>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</si>
  <si>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</si>
  <si>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</si>
  <si>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</si>
  <si>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</si>
  <si>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</si>
  <si>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</si>
  <si>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</si>
  <si>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</si>
  <si>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</si>
  <si>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</si>
  <si>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</si>
  <si>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</si>
  <si>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</si>
  <si>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</si>
  <si>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</si>
  <si>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</si>
  <si>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</si>
  <si>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</si>
  <si>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</si>
  <si>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</si>
  <si>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</si>
  <si>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</si>
  <si>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</si>
  <si>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</si>
  <si>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</si>
  <si>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</si>
  <si>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</si>
  <si>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</si>
  <si>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</si>
  <si>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</si>
  <si>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</si>
  <si>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</si>
  <si>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</si>
  <si>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</si>
  <si>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</si>
  <si>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</si>
  <si>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</si>
  <si>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</si>
  <si>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</si>
  <si>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</si>
  <si>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</si>
  <si>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</si>
  <si>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</si>
  <si>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</si>
  <si>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</si>
  <si>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</si>
  <si>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</si>
  <si>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</si>
  <si>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</si>
  <si>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</si>
  <si>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</si>
  <si>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</si>
  <si>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</si>
  <si>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</si>
  <si>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</si>
  <si>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</si>
  <si>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</si>
  <si>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</si>
  <si>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</si>
  <si>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</si>
  <si>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</si>
  <si>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</si>
  <si>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</si>
  <si>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</si>
  <si>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</si>
  <si>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</si>
  <si>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</si>
  <si>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</si>
  <si>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</si>
  <si>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</si>
  <si>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</si>
  <si>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</si>
  <si>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</si>
  <si>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</si>
  <si>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</si>
  <si>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</si>
  <si>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</si>
  <si>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</si>
  <si>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</si>
  <si>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</si>
  <si>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</si>
  <si>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</si>
  <si>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</si>
  <si>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</si>
  <si>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</si>
  <si>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</si>
  <si>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</si>
  <si>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</si>
  <si>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</si>
  <si>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</si>
  <si>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</si>
  <si>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</si>
  <si>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</si>
  <si>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</si>
  <si>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</si>
  <si>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</si>
  <si>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</si>
  <si>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</si>
  <si>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</si>
  <si>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</si>
  <si>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</si>
  <si>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</si>
  <si>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</si>
  <si>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</si>
  <si>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</si>
  <si>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</si>
  <si>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</si>
  <si>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</si>
  <si>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</si>
  <si>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</si>
  <si>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</si>
  <si>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</si>
  <si>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</si>
  <si>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</si>
  <si>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</si>
  <si>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</si>
  <si>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</si>
  <si>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</si>
  <si>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</si>
  <si>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</si>
  <si>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</si>
  <si>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</si>
  <si>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</si>
  <si>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</si>
  <si>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</si>
  <si>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</si>
  <si>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</si>
  <si>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</si>
  <si>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</si>
  <si>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</si>
  <si>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</si>
  <si>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</si>
  <si>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</si>
  <si>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</si>
  <si>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</si>
  <si>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</si>
  <si>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</si>
  <si>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</si>
  <si>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</si>
  <si>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</si>
  <si>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</si>
  <si>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</si>
  <si>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</si>
  <si>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</si>
  <si>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</si>
  <si>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</si>
  <si>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</si>
  <si>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</si>
  <si>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</si>
  <si>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</si>
  <si>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</si>
  <si>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</si>
  <si>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</si>
  <si>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</si>
  <si>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</si>
  <si>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</si>
  <si>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</si>
  <si>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</si>
  <si>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</si>
  <si>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</si>
  <si>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</si>
  <si>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</si>
  <si>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</si>
  <si>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</si>
  <si>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</si>
  <si>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</si>
  <si>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</si>
  <si>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</si>
  <si>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</si>
  <si>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</si>
  <si>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</si>
  <si>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</si>
  <si>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</si>
  <si>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</si>
  <si>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</si>
  <si>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</si>
  <si>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</si>
  <si>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</si>
  <si>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</si>
  <si>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</si>
  <si>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</si>
  <si>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</si>
  <si>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</si>
  <si>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</si>
  <si>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</si>
  <si>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</si>
  <si>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</si>
  <si>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</si>
  <si>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</si>
  <si>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</si>
  <si>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</si>
  <si>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</si>
  <si>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</si>
  <si>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</si>
  <si>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</si>
  <si>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</si>
  <si>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</si>
  <si>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</si>
  <si>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</si>
  <si>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</si>
  <si>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</si>
  <si>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</si>
  <si>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</si>
  <si>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</si>
  <si>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</si>
  <si>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</si>
  <si>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</si>
  <si>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</si>
  <si>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</si>
  <si>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</si>
  <si>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</si>
  <si>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</si>
  <si>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</si>
  <si>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</si>
  <si>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</si>
  <si>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</si>
  <si>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</si>
  <si>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</si>
  <si>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</si>
  <si>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</si>
  <si>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</si>
  <si>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</si>
  <si>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</si>
  <si>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</si>
  <si>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</si>
  <si>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</si>
  <si>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</si>
  <si>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</si>
  <si>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</si>
  <si>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</si>
  <si>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</si>
  <si>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</si>
  <si>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</si>
  <si>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</si>
  <si>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</si>
  <si>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</si>
  <si>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</si>
  <si>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</si>
  <si>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</si>
  <si>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</si>
  <si>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</si>
  <si>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</si>
  <si>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</si>
  <si>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</si>
  <si>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</si>
  <si>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</si>
  <si>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</si>
  <si>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</si>
  <si>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</si>
  <si>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</si>
  <si>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</si>
  <si>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</si>
  <si>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</si>
  <si>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</si>
  <si>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</si>
  <si>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</si>
  <si>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</si>
  <si>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</si>
  <si>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</si>
  <si>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</si>
  <si>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</si>
  <si>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</si>
  <si>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</si>
  <si>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</si>
  <si>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</si>
  <si>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</si>
  <si>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</si>
  <si>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</si>
  <si>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</si>
  <si>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</si>
  <si>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</si>
  <si>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</si>
  <si>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</si>
  <si>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</si>
  <si>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</si>
  <si>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</si>
  <si>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</si>
  <si>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</si>
  <si>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</si>
  <si>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</si>
  <si>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</si>
  <si>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</si>
  <si>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</si>
  <si>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</si>
  <si>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</si>
  <si>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</si>
  <si>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</si>
  <si>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</si>
  <si>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</si>
  <si>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</si>
  <si>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</si>
  <si>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</si>
  <si>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</si>
  <si>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</si>
  <si>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</si>
  <si>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</si>
  <si>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</si>
  <si>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</si>
  <si>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</si>
  <si>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</si>
  <si>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</si>
  <si>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</si>
  <si>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</si>
  <si>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</si>
  <si>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</si>
  <si>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</si>
  <si>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</si>
  <si>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</si>
  <si>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</si>
  <si>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</si>
  <si>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</si>
  <si>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</si>
  <si>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</si>
  <si>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</si>
  <si>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</si>
  <si>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</si>
  <si>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</si>
  <si>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</si>
  <si>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</si>
  <si>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</si>
  <si>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</si>
  <si>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</si>
  <si>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</si>
  <si>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</si>
  <si>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</si>
  <si>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</si>
  <si>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</si>
  <si>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</si>
  <si>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</si>
  <si>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</si>
  <si>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</si>
  <si>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</si>
  <si>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</si>
  <si>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</si>
  <si>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</si>
  <si>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</si>
  <si>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</si>
  <si>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</si>
  <si>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</si>
  <si>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</si>
  <si>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</si>
  <si>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</si>
  <si>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</si>
  <si>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</si>
  <si>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</si>
  <si>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</si>
  <si>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</si>
  <si>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</si>
  <si>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</si>
  <si>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</si>
  <si>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</si>
  <si>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</si>
  <si>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</si>
  <si>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</si>
  <si>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</si>
  <si>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</si>
  <si>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</si>
  <si>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</si>
  <si>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</si>
  <si>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</si>
  <si>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</si>
  <si>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</si>
  <si>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</si>
  <si>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</si>
  <si>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</si>
  <si>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</si>
  <si>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</si>
  <si>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</si>
  <si>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</si>
  <si>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</si>
  <si>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</si>
  <si>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</si>
  <si>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</si>
  <si>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</si>
  <si>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</si>
  <si>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</si>
  <si>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</si>
  <si>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</si>
  <si>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</si>
  <si>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</si>
  <si>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</si>
  <si>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</si>
  <si>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</si>
  <si>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</si>
  <si>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</si>
  <si>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</si>
  <si>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</si>
  <si>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</si>
  <si>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</si>
  <si>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</si>
  <si>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</si>
  <si>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</si>
  <si>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</si>
  <si>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</si>
  <si>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</si>
  <si>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</si>
  <si>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</si>
  <si>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</si>
  <si>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</si>
  <si>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</si>
  <si>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</si>
  <si>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</si>
  <si>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</si>
  <si>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</si>
  <si>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</si>
  <si>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</si>
  <si>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</si>
  <si>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</si>
  <si>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</si>
  <si>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</si>
  <si>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</si>
  <si>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</si>
  <si>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</si>
  <si>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</si>
  <si>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</si>
  <si>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</si>
  <si>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</si>
  <si>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</si>
  <si>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</si>
  <si>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</si>
  <si>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</si>
  <si>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</si>
  <si>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</si>
  <si>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</si>
  <si>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</si>
  <si>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</si>
  <si>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</si>
  <si>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</si>
  <si>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</si>
  <si>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</si>
  <si>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</si>
  <si>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</si>
  <si>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</si>
  <si>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</si>
  <si>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</si>
  <si>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</si>
  <si>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</si>
  <si>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</si>
  <si>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</si>
  <si>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</si>
  <si>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</si>
  <si>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</si>
  <si>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</si>
  <si>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</si>
  <si>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</si>
  <si>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</si>
  <si>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</si>
  <si>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</si>
  <si>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</si>
  <si>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</si>
  <si>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</si>
  <si>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</si>
  <si>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</si>
  <si>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</si>
  <si>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</si>
  <si>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</si>
  <si>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</si>
  <si>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</si>
  <si>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</si>
  <si>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</si>
  <si>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</si>
  <si>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</si>
  <si>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</si>
  <si>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</si>
  <si>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</si>
  <si>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</si>
  <si>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</si>
  <si>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</si>
  <si>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</si>
  <si>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</si>
  <si>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</si>
  <si>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</si>
  <si>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</si>
  <si>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</si>
  <si>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</si>
  <si>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</si>
  <si>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</si>
  <si>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</si>
  <si>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</si>
  <si>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</si>
  <si>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</si>
  <si>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</si>
  <si>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</si>
  <si>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</si>
  <si>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</si>
  <si>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</si>
  <si>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</si>
  <si>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</si>
  <si>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</si>
  <si>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</si>
  <si>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</si>
  <si>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</si>
  <si>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</si>
  <si>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</si>
  <si>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</si>
  <si>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</si>
  <si>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</si>
  <si>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</si>
  <si>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</si>
  <si>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</si>
  <si>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</si>
  <si>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</si>
  <si>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</si>
  <si>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</si>
  <si>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</si>
  <si>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</si>
  <si>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</si>
  <si>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</si>
  <si>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</si>
  <si>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</si>
  <si>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</si>
  <si>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</si>
  <si>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</si>
  <si>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</si>
  <si>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</si>
  <si>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</si>
  <si>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</si>
  <si>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</si>
  <si>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</si>
  <si>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</si>
  <si>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</si>
  <si>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</si>
  <si>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</si>
  <si>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</si>
  <si>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</si>
  <si>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</si>
  <si>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</si>
  <si>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</si>
  <si>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</si>
  <si>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</si>
  <si>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</si>
  <si>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</si>
  <si>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</si>
  <si>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</si>
  <si>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</si>
  <si>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</si>
  <si>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</si>
  <si>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</si>
  <si>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</si>
  <si>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</si>
  <si>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</si>
  <si>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</si>
  <si>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</si>
  <si>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</si>
  <si>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</si>
  <si>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</si>
  <si>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</si>
  <si>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</si>
  <si>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</si>
  <si>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</si>
  <si>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</si>
  <si>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</si>
  <si>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</si>
  <si>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</si>
  <si>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</si>
  <si>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</si>
  <si>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</si>
  <si>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</si>
  <si>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</si>
  <si>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</si>
  <si>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</si>
  <si>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</si>
  <si>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</si>
  <si>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</si>
  <si>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</si>
  <si>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</si>
  <si>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</si>
  <si>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</si>
  <si>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</si>
  <si>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</si>
  <si>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</si>
  <si>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</si>
  <si>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</si>
  <si>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</si>
  <si>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</si>
  <si>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</si>
  <si>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</si>
  <si>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</si>
  <si>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</si>
  <si>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</si>
  <si>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</si>
  <si>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</si>
  <si>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</si>
  <si>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</si>
  <si>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</si>
  <si>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</si>
  <si>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</si>
  <si>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</si>
  <si>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</si>
  <si>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</si>
  <si>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</si>
  <si>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</si>
  <si>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</si>
  <si>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</si>
  <si>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</si>
  <si>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</si>
  <si>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</si>
  <si>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</si>
  <si>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</si>
  <si>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</si>
  <si>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</si>
  <si>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</si>
  <si>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</si>
  <si>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</si>
  <si>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</si>
  <si>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</si>
  <si>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</si>
  <si>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</si>
  <si>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</si>
  <si>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</si>
  <si>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</si>
  <si>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</si>
  <si>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</si>
  <si>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</si>
  <si>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</si>
  <si>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</si>
  <si>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</si>
  <si>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</si>
  <si>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</si>
  <si>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</si>
  <si>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</si>
  <si>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</si>
  <si>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</si>
  <si>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</si>
  <si>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</si>
  <si>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</si>
  <si>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</si>
  <si>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</si>
  <si>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</si>
  <si>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</si>
  <si>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</si>
  <si>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</si>
  <si>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</si>
  <si>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</si>
  <si>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</si>
  <si>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</si>
  <si>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</si>
  <si>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</si>
  <si>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</si>
  <si>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</si>
  <si>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</si>
  <si>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</si>
  <si>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</si>
  <si>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</si>
  <si>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</si>
  <si>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</si>
  <si>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</si>
  <si>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</si>
  <si>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</si>
  <si>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</si>
  <si>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</si>
  <si>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</si>
  <si>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</si>
  <si>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</si>
  <si>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</si>
  <si>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</si>
  <si>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</si>
  <si>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</si>
  <si>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</si>
  <si>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</si>
  <si>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</si>
  <si>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</si>
  <si>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</si>
  <si>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</si>
  <si>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</si>
  <si>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</si>
  <si>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</si>
  <si>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</si>
  <si>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</si>
  <si>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</si>
  <si>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</si>
  <si>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</si>
  <si>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</si>
  <si>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</si>
  <si>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</si>
  <si>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</si>
  <si>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</si>
  <si>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</si>
  <si>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</si>
  <si>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</si>
  <si>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</si>
  <si>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</si>
  <si>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</si>
  <si>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</si>
  <si>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</si>
  <si>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</si>
  <si>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</si>
  <si>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</si>
  <si>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</si>
  <si>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</si>
  <si>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</si>
  <si>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</si>
  <si>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</si>
  <si>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</si>
  <si>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</si>
  <si>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</si>
  <si>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</si>
  <si>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</si>
  <si>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</si>
  <si>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</si>
  <si>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</si>
  <si>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</si>
  <si>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</si>
  <si>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</si>
  <si>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</si>
  <si>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</si>
  <si>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</si>
  <si>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</si>
  <si>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</si>
  <si>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</si>
  <si>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</si>
  <si>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</si>
  <si>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</si>
  <si>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</si>
  <si>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</si>
  <si>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</si>
  <si>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</si>
  <si>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</si>
  <si>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</si>
  <si>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</si>
  <si>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</si>
  <si>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</si>
  <si>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</si>
  <si>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</si>
  <si>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</si>
  <si>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</si>
  <si>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</si>
  <si>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</si>
  <si>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</si>
  <si>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</si>
  <si>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</si>
  <si>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</si>
  <si>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</si>
  <si>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</si>
  <si>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</si>
  <si>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</si>
  <si>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</si>
  <si>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</si>
  <si>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</si>
  <si>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</si>
  <si>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</si>
  <si>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</si>
  <si>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</si>
  <si>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</si>
  <si>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</si>
  <si>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</si>
  <si>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</si>
  <si>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</si>
  <si>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</si>
  <si>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</si>
  <si>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</si>
  <si>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</si>
  <si>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</si>
  <si>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</si>
  <si>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</si>
  <si>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</si>
  <si>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</si>
  <si>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</si>
  <si>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</si>
  <si>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</si>
  <si>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</si>
  <si>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</si>
  <si>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</si>
  <si>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</si>
  <si>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</si>
  <si>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</si>
  <si>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</si>
  <si>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</si>
  <si>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</si>
  <si>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</si>
  <si>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</si>
  <si>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</si>
  <si>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</si>
  <si>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</si>
  <si>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</si>
  <si>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</si>
  <si>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</si>
  <si>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</si>
  <si>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</si>
  <si>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</si>
  <si>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</si>
  <si>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</si>
  <si>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</si>
  <si>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</si>
  <si>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</si>
  <si>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</si>
  <si>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</si>
  <si>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</si>
  <si>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</si>
  <si>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</si>
  <si>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</si>
  <si>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</si>
  <si>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</si>
  <si>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</si>
  <si>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</si>
  <si>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</si>
  <si>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</si>
  <si>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</si>
  <si>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</si>
  <si>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</si>
  <si>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</si>
  <si>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</si>
  <si>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</si>
  <si>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</si>
  <si>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</si>
  <si>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</si>
  <si>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</si>
  <si>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</si>
  <si>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</si>
  <si>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</si>
  <si>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</si>
  <si>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</si>
  <si>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</si>
  <si>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</si>
  <si>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</si>
  <si>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</si>
  <si>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</si>
  <si>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</si>
  <si>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</si>
  <si>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</si>
  <si>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</si>
  <si>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</si>
  <si>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</si>
  <si>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</si>
  <si>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</si>
  <si>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</si>
  <si>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</si>
  <si>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</si>
  <si>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</si>
  <si>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</si>
  <si>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</si>
  <si>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</si>
  <si>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</si>
  <si>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</si>
  <si>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</si>
  <si>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</si>
  <si>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</si>
  <si>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</si>
  <si>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</si>
  <si>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</si>
  <si>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</si>
  <si>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</si>
  <si>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</si>
  <si>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</si>
  <si>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</si>
  <si>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</si>
  <si>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</si>
  <si>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</si>
  <si>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</si>
  <si>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</si>
  <si>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</si>
  <si>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</si>
  <si>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</si>
  <si>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</si>
  <si>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</si>
  <si>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</si>
  <si>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</si>
  <si>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</si>
  <si>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</si>
  <si>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</si>
  <si>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</si>
  <si>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</si>
  <si>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</si>
  <si>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</si>
  <si>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</si>
  <si>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</si>
  <si>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</si>
  <si>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</si>
  <si>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</si>
  <si>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</si>
  <si>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</si>
  <si>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</si>
  <si>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</si>
  <si>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</si>
  <si>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</si>
  <si>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</si>
  <si>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</si>
  <si>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</si>
  <si>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</si>
  <si>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</si>
  <si>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</si>
  <si>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</si>
  <si>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</si>
  <si>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</si>
  <si>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</si>
  <si>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</si>
  <si>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</si>
  <si>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</si>
  <si>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</si>
  <si>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</si>
  <si>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</si>
  <si>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</si>
  <si>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</si>
  <si>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</si>
  <si>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</si>
  <si>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</si>
  <si>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</si>
  <si>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</si>
  <si>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</si>
  <si>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</si>
  <si>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</si>
  <si>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</si>
  <si>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</si>
  <si>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</si>
  <si>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</si>
  <si>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</si>
  <si>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</si>
  <si>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</si>
  <si>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</si>
  <si>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</si>
  <si>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</si>
  <si>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</si>
  <si>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</si>
  <si>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</si>
  <si>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</si>
  <si>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</si>
  <si>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</si>
  <si>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</si>
  <si>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</si>
  <si>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</si>
  <si>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</si>
  <si>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</si>
  <si>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</si>
  <si>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</si>
  <si>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</si>
  <si>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</si>
  <si>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</si>
  <si>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</si>
  <si>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</si>
  <si>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</si>
  <si>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</si>
  <si>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</si>
  <si>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</si>
  <si>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</si>
  <si>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</si>
  <si>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</si>
  <si>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</si>
  <si>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</si>
  <si>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</si>
  <si>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</si>
  <si>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</si>
  <si>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</si>
  <si>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</si>
  <si>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</si>
  <si>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</si>
  <si>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</si>
  <si>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</si>
  <si>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</si>
  <si>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</si>
  <si>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</si>
  <si>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</si>
  <si>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</si>
  <si>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</si>
  <si>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</si>
  <si>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</si>
  <si>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</si>
  <si>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</si>
  <si>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</si>
  <si>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</si>
  <si>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</si>
  <si>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</si>
  <si>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</si>
  <si>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</si>
  <si>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</si>
  <si>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</si>
  <si>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</si>
  <si>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</si>
  <si>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</si>
  <si>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</si>
  <si>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</si>
  <si>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</si>
  <si>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</si>
  <si>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</si>
  <si>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</si>
  <si>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</si>
  <si>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</si>
  <si>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</si>
  <si>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</si>
  <si>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</si>
  <si>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</si>
  <si>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</si>
  <si>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</si>
  <si>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</si>
  <si>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</si>
  <si>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</si>
  <si>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</si>
  <si>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</si>
  <si>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</si>
  <si>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</si>
  <si>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</si>
  <si>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</si>
  <si>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</si>
  <si>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</si>
  <si>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</si>
  <si>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</si>
  <si>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</si>
  <si>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</si>
  <si>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</si>
  <si>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</si>
  <si>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</si>
  <si>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</si>
  <si>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</si>
  <si>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</si>
  <si>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</si>
  <si>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</si>
  <si>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</si>
  <si>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</si>
  <si>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</si>
  <si>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</si>
  <si>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</si>
  <si>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</si>
  <si>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</si>
  <si>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</si>
  <si>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</si>
  <si>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</si>
  <si>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</si>
  <si>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</si>
  <si>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</si>
  <si>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</si>
  <si>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</si>
  <si>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</si>
  <si>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</si>
  <si>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</si>
  <si>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</si>
  <si>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</si>
  <si>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</si>
  <si>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</si>
  <si>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</si>
  <si>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</si>
  <si>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</si>
  <si>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</si>
  <si>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</si>
  <si>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</si>
  <si>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</si>
  <si>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</si>
  <si>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</si>
  <si>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</si>
  <si>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</si>
  <si>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</si>
  <si>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</si>
  <si>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</si>
  <si>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</si>
  <si>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</si>
  <si>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</si>
  <si>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</si>
  <si>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</si>
  <si>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</si>
  <si>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</si>
  <si>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</si>
  <si>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</si>
  <si>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</si>
  <si>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</si>
  <si>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</si>
  <si>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</si>
  <si>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</si>
  <si>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</si>
  <si>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</si>
  <si>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</si>
  <si>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</si>
  <si>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</si>
  <si>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</si>
  <si>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</si>
  <si>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</si>
  <si>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</si>
  <si>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</si>
  <si>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</si>
  <si>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</si>
  <si>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</si>
  <si>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</si>
  <si>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</si>
  <si>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</si>
  <si>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</si>
  <si>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</si>
  <si>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</si>
  <si>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</si>
  <si>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</si>
  <si>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</si>
  <si>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</si>
  <si>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</si>
  <si>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</si>
  <si>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</si>
  <si>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</si>
  <si>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</si>
  <si>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</si>
  <si>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</si>
  <si>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</si>
  <si>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</si>
  <si>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</si>
  <si>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</si>
  <si>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</si>
  <si>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</si>
  <si>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</si>
  <si>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</si>
  <si>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</si>
  <si>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</si>
  <si>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</si>
  <si>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</si>
  <si>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</si>
  <si>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</si>
  <si>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</si>
  <si>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</si>
  <si>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</si>
  <si>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</si>
  <si>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</si>
  <si>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</si>
  <si>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</si>
  <si>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</si>
  <si>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</si>
  <si>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</si>
  <si>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</si>
  <si>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</si>
  <si>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</si>
  <si>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</si>
  <si>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</si>
  <si>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</si>
  <si>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</si>
  <si>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</si>
  <si>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</si>
  <si>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</si>
  <si>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</si>
  <si>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</si>
  <si>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</si>
  <si>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</si>
  <si>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</si>
  <si>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</si>
  <si>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</si>
  <si>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</si>
  <si>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</si>
  <si>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</si>
  <si>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</si>
  <si>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</si>
  <si>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</si>
  <si>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</si>
  <si>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</si>
  <si>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</si>
  <si>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</si>
  <si>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</si>
  <si>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</si>
  <si>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</si>
  <si>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</si>
  <si>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</si>
  <si>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</si>
  <si>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</si>
  <si>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</si>
  <si>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</si>
  <si>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</si>
  <si>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</si>
  <si>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</si>
  <si>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</si>
  <si>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</si>
  <si>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</si>
  <si>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</si>
  <si>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</si>
  <si>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</si>
  <si>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</si>
  <si>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</si>
  <si>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</si>
  <si>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</si>
  <si>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</si>
  <si>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</si>
  <si>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</si>
  <si>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</si>
  <si>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</si>
  <si>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</si>
  <si>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</si>
  <si>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</si>
  <si>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</si>
  <si>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</si>
  <si>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</si>
  <si>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</si>
  <si>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</si>
  <si>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</si>
  <si>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</si>
  <si>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</si>
  <si>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</si>
  <si>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</si>
  <si>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</si>
  <si>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</si>
  <si>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</si>
  <si>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</si>
  <si>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</si>
  <si>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</si>
  <si>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</si>
  <si>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</si>
  <si>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</si>
  <si>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</si>
  <si>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</si>
  <si>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</si>
  <si>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</si>
  <si>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</si>
  <si>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</si>
  <si>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</si>
  <si>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</si>
  <si>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</si>
  <si>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</si>
  <si>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</si>
  <si>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</si>
  <si>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</si>
  <si>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</si>
  <si>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</si>
  <si>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</si>
  <si>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</si>
  <si>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</si>
  <si>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</si>
  <si>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</si>
  <si>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</si>
  <si>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</si>
  <si>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</si>
  <si>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</si>
  <si>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</si>
  <si>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</si>
  <si>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</si>
  <si>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</si>
  <si>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</si>
  <si>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</si>
  <si>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</si>
  <si>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</si>
  <si>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</si>
  <si>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</si>
  <si>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</si>
  <si>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</si>
  <si>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</si>
  <si>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</si>
  <si>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</si>
  <si>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</si>
  <si>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</si>
  <si>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</si>
  <si>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</si>
  <si>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</si>
  <si>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</si>
  <si>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</si>
  <si>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</si>
  <si>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</si>
  <si>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</si>
  <si>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</si>
  <si>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</si>
  <si>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</si>
  <si>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</si>
  <si>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</si>
  <si>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</si>
  <si>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</si>
  <si>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</si>
  <si>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</si>
  <si>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</si>
  <si>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</si>
  <si>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</si>
  <si>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</si>
  <si>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</si>
  <si>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</si>
  <si>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</si>
  <si>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</si>
  <si>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</si>
  <si>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</si>
  <si>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</si>
  <si>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</si>
  <si>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</si>
  <si>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</si>
  <si>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</si>
  <si>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</si>
  <si>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</si>
  <si>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</si>
  <si>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</si>
  <si>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</si>
  <si>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</si>
  <si>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</si>
  <si>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</si>
  <si>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</si>
  <si>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</si>
  <si>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</si>
  <si>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</si>
  <si>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</si>
  <si>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</si>
  <si>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</si>
  <si>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</si>
  <si>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</si>
  <si>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</si>
  <si>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</si>
  <si>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</si>
  <si>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</si>
  <si>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</si>
  <si>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</si>
  <si>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</si>
  <si>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</si>
  <si>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</si>
  <si>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</si>
  <si>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</si>
  <si>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</si>
  <si>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</si>
  <si>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</si>
  <si>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</si>
  <si>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</si>
  <si>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</si>
  <si>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</si>
  <si>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</si>
  <si>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</si>
  <si>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</si>
  <si>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</si>
  <si>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</si>
  <si>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</si>
  <si>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</si>
  <si>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</si>
  <si>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</si>
  <si>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</si>
  <si>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</si>
  <si>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</si>
  <si>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</si>
  <si>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</si>
  <si>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</si>
  <si>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</si>
  <si>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</si>
  <si>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</si>
  <si>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</si>
  <si>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</si>
  <si>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</si>
  <si>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</si>
  <si>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</si>
  <si>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</si>
  <si>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</si>
  <si>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</si>
  <si>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</si>
  <si>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</si>
  <si>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</si>
  <si>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</si>
  <si>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</si>
  <si>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</si>
  <si>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</si>
  <si>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</si>
  <si>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</si>
  <si>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</si>
  <si>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</si>
  <si>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</si>
  <si>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</si>
  <si>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</si>
  <si>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</si>
  <si>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</si>
  <si>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</si>
  <si>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</si>
  <si>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</si>
  <si>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</si>
  <si>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</si>
  <si>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</si>
  <si>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</si>
  <si>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</si>
  <si>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</si>
  <si>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</si>
  <si>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</si>
  <si>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</si>
  <si>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</si>
  <si>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</si>
  <si>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</si>
  <si>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</si>
  <si>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</si>
  <si>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</si>
  <si>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</si>
  <si>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</si>
  <si>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</si>
  <si>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</si>
  <si>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</si>
  <si>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</si>
  <si>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</si>
  <si>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</si>
  <si>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</si>
  <si>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</si>
  <si>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</si>
  <si>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</si>
  <si>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</si>
  <si>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</si>
  <si>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</si>
  <si>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</si>
  <si>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</si>
  <si>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</si>
  <si>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</si>
  <si>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</si>
  <si>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</si>
  <si>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</si>
  <si>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</si>
  <si>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</si>
  <si>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</si>
  <si>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</si>
  <si>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</si>
  <si>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</si>
  <si>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</si>
  <si>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</si>
  <si>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</si>
  <si>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</si>
  <si>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</si>
  <si>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</si>
  <si>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</si>
  <si>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</si>
  <si>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</si>
  <si>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</si>
  <si>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</si>
  <si>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</si>
  <si>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</si>
  <si>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</si>
  <si>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</si>
  <si>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</si>
  <si>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</si>
  <si>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</si>
  <si>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</si>
  <si>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</si>
  <si>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</si>
  <si>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</si>
  <si>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</si>
  <si>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</si>
  <si>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</si>
  <si>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</si>
  <si>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</si>
  <si>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</si>
  <si>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</si>
  <si>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</si>
  <si>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</si>
  <si>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</si>
  <si>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</si>
  <si>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</si>
  <si>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</si>
  <si>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</si>
  <si>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</si>
  <si>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</si>
  <si>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</si>
  <si>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</si>
  <si>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</si>
  <si>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</si>
  <si>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</si>
  <si>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</si>
  <si>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</si>
  <si>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</si>
  <si>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</si>
  <si>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</si>
  <si>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</si>
  <si>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</si>
  <si>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</si>
  <si>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</si>
  <si>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</si>
  <si>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</si>
  <si>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</si>
  <si>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</si>
  <si>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</si>
  <si>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</si>
  <si>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</si>
  <si>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</si>
  <si>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</si>
  <si>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</si>
  <si>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</si>
  <si>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</si>
  <si>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</si>
  <si>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</si>
  <si>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</si>
  <si>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</si>
  <si>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</si>
  <si>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</si>
  <si>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</si>
  <si>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</si>
  <si>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</si>
  <si>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</si>
  <si>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</si>
  <si>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</si>
  <si>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</si>
  <si>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</si>
  <si>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</si>
  <si>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</si>
  <si>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</si>
  <si>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</si>
  <si>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</si>
  <si>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</si>
  <si>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</si>
  <si>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</si>
  <si>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</si>
  <si>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</si>
  <si>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</si>
  <si>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</si>
  <si>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</si>
  <si>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</si>
  <si>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</si>
  <si>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</si>
  <si>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</si>
  <si>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</si>
  <si>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</si>
  <si>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</si>
  <si>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</si>
  <si>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</si>
  <si>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</si>
  <si>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</si>
  <si>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</si>
  <si>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</si>
  <si>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</si>
  <si>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</si>
  <si>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</si>
  <si>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</si>
  <si>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</si>
  <si>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</si>
  <si>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</si>
  <si>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</si>
  <si>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</si>
  <si>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</si>
  <si>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</si>
  <si>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</si>
  <si>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</si>
  <si>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</si>
  <si>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</si>
  <si>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</si>
  <si>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</si>
  <si>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</si>
  <si>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</si>
  <si>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</si>
  <si>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</si>
  <si>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</si>
  <si>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</si>
  <si>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</si>
  <si>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</si>
  <si>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</si>
  <si>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</si>
  <si>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</si>
  <si>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</si>
  <si>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</si>
  <si>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</si>
  <si>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</si>
  <si>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</si>
  <si>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</si>
  <si>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</si>
  <si>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</si>
  <si>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</si>
  <si>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</si>
  <si>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</si>
  <si>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</si>
  <si>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</si>
  <si>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</si>
  <si>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</si>
  <si>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</si>
  <si>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</si>
  <si>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</si>
  <si>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</si>
  <si>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</si>
  <si>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</si>
  <si>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</si>
  <si>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</si>
  <si>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</si>
  <si>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</si>
  <si>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</si>
  <si>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</si>
  <si>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</si>
  <si>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</si>
  <si>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</si>
  <si>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</si>
  <si>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</si>
  <si>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</si>
  <si>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</si>
  <si>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</si>
  <si>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</si>
  <si>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</si>
  <si>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</si>
  <si>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</si>
  <si>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</si>
  <si>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</si>
  <si>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</si>
  <si>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</si>
  <si>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</si>
  <si>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</si>
  <si>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</si>
  <si>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</si>
  <si>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</si>
  <si>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</si>
  <si>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</si>
  <si>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</si>
  <si>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</si>
  <si>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</si>
  <si>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</si>
  <si>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</si>
  <si>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</si>
  <si>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</si>
  <si>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</si>
  <si>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</si>
  <si>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</si>
  <si>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</si>
  <si>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</si>
  <si>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</si>
  <si>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</si>
  <si>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</si>
  <si>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</si>
  <si>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</si>
  <si>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</si>
  <si>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</si>
  <si>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</si>
  <si>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</si>
  <si>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</si>
  <si>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</si>
  <si>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</si>
  <si>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</si>
  <si>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</si>
  <si>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</si>
  <si>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</si>
  <si>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</si>
  <si>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</si>
  <si>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</si>
  <si>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</si>
  <si>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</si>
  <si>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</si>
  <si>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</si>
  <si>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</si>
  <si>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</si>
  <si>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</si>
  <si>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</si>
  <si>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</si>
  <si>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</si>
  <si>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</si>
  <si>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</si>
  <si>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</si>
  <si>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</si>
  <si>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</si>
  <si>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</si>
  <si>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</si>
  <si>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</si>
  <si>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</si>
  <si>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</si>
  <si>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</si>
  <si>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</si>
  <si>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</si>
  <si>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</si>
  <si>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</si>
  <si>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</si>
  <si>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</si>
  <si>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</si>
  <si>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</si>
  <si>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</si>
  <si>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</si>
  <si>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</si>
  <si>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</si>
  <si>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</si>
  <si>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</si>
  <si>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</si>
  <si>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</si>
  <si>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</si>
  <si>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</si>
  <si>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</si>
  <si>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</si>
  <si>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</si>
  <si>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</si>
  <si>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</si>
  <si>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</si>
  <si>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</si>
  <si>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</si>
  <si>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</si>
  <si>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</si>
  <si>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</si>
  <si>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</si>
  <si>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</si>
  <si>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</si>
  <si>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</si>
  <si>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</si>
  <si>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</si>
  <si>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</si>
  <si>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</si>
  <si>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</si>
  <si>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</si>
  <si>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</si>
  <si>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</si>
  <si>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</si>
  <si>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</si>
  <si>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</si>
  <si>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</si>
  <si>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</si>
  <si>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</si>
  <si>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</si>
  <si>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</si>
  <si>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</si>
  <si>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</si>
  <si>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</si>
  <si>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</si>
  <si>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</si>
  <si>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</si>
  <si>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</si>
  <si>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</si>
  <si>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</si>
  <si>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</si>
  <si>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</si>
  <si>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</si>
  <si>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</si>
  <si>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</si>
  <si>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</si>
  <si>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</si>
  <si>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</si>
  <si>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</si>
  <si>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</si>
  <si>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</si>
  <si>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</si>
  <si>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</si>
  <si>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</si>
  <si>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</si>
  <si>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</si>
  <si>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</si>
  <si>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</si>
  <si>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</si>
  <si>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</si>
  <si>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</si>
  <si>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</si>
  <si>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</si>
  <si>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</si>
  <si>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</si>
  <si>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</si>
  <si>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</si>
  <si>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</si>
  <si>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</si>
  <si>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</si>
  <si>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</si>
  <si>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</si>
  <si>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</si>
  <si>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</si>
  <si>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</si>
  <si>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</si>
  <si>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</si>
  <si>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</si>
  <si>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</si>
  <si>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</si>
  <si>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</si>
  <si>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</si>
  <si>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</si>
  <si>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</si>
  <si>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</si>
  <si>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</si>
  <si>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</si>
  <si>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</si>
  <si>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</si>
  <si>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</si>
  <si>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</si>
  <si>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</si>
  <si>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</si>
  <si>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</si>
  <si>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</si>
  <si>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</si>
  <si>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</si>
  <si>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</si>
  <si>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</si>
  <si>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</si>
  <si>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</si>
  <si>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</si>
  <si>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</si>
  <si>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</si>
  <si>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</si>
  <si>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</si>
  <si>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</si>
  <si>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</si>
  <si>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</si>
  <si>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</si>
  <si>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</si>
  <si>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</si>
  <si>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</si>
  <si>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</si>
  <si>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</si>
  <si>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</si>
  <si>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</si>
  <si>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</si>
  <si>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</si>
  <si>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</si>
  <si>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</si>
  <si>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</si>
  <si>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</si>
  <si>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</si>
  <si>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</si>
  <si>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</si>
  <si>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</si>
  <si>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</si>
  <si>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</si>
  <si>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</si>
  <si>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</si>
  <si>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</si>
  <si>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</si>
  <si>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</si>
  <si>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</si>
  <si>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</si>
  <si>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</si>
  <si>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</si>
  <si>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</si>
  <si>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</si>
  <si>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</si>
  <si>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</si>
  <si>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</si>
  <si>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</si>
  <si>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</si>
  <si>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</si>
  <si>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</si>
  <si>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</si>
  <si>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</si>
  <si>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</si>
  <si>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</si>
  <si>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</si>
  <si>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</si>
  <si>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</si>
  <si>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</si>
  <si>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</si>
  <si>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</si>
  <si>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</si>
  <si>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</si>
  <si>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</si>
  <si>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</si>
  <si>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</si>
  <si>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</si>
  <si>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</si>
  <si>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</si>
  <si>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</si>
  <si>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</si>
  <si>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</si>
  <si>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</si>
  <si>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</si>
  <si>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</si>
  <si>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</si>
  <si>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</si>
  <si>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</si>
  <si>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</si>
  <si>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</si>
  <si>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</si>
  <si>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</si>
  <si>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</si>
  <si>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</si>
  <si>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</si>
  <si>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</si>
  <si>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</si>
  <si>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</si>
  <si>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</si>
  <si>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</si>
  <si>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</si>
  <si>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</si>
  <si>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</si>
  <si>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</si>
  <si>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</si>
  <si>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</si>
  <si>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</si>
  <si>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</si>
  <si>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</si>
  <si>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</si>
  <si>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</si>
  <si>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</si>
  <si>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</si>
  <si>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</si>
  <si>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</si>
  <si>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</si>
  <si>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</si>
  <si>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</si>
  <si>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</si>
  <si>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</si>
  <si>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</si>
  <si>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</si>
  <si>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</si>
  <si>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</si>
  <si>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</si>
  <si>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</si>
  <si>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</si>
  <si>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</si>
  <si>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</si>
  <si>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</si>
  <si>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</si>
  <si>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</si>
  <si>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</si>
  <si>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</si>
  <si>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</si>
  <si>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</si>
  <si>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</si>
  <si>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</si>
  <si>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</si>
  <si>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</si>
  <si>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</si>
  <si>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</si>
  <si>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</si>
  <si>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</si>
  <si>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</si>
  <si>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</si>
  <si>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</si>
  <si>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</si>
  <si>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</si>
  <si>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</si>
  <si>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</si>
  <si>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</si>
  <si>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</si>
  <si>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</si>
  <si>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</si>
  <si>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</si>
  <si>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</si>
  <si>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</si>
  <si>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</si>
  <si>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</si>
  <si>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</si>
  <si>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</si>
  <si>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</si>
  <si>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</si>
  <si>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</si>
  <si>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</si>
  <si>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</si>
  <si>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</si>
  <si>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</si>
  <si>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</si>
  <si>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</si>
  <si>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</si>
  <si>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</si>
  <si>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</si>
  <si>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</si>
  <si>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</si>
  <si>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</si>
  <si>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</si>
  <si>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</si>
  <si>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</si>
  <si>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</si>
  <si>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</si>
  <si>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</si>
  <si>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</si>
  <si>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</si>
  <si>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</si>
  <si>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</si>
  <si>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</si>
  <si>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</si>
  <si>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</si>
  <si>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</si>
  <si>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</si>
  <si>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</si>
  <si>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</si>
  <si>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</si>
  <si>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</si>
  <si>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</si>
  <si>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</si>
  <si>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</si>
  <si>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</si>
  <si>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</si>
  <si>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</si>
  <si>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</si>
  <si>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</si>
  <si>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</si>
  <si>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</si>
  <si>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</si>
  <si>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</si>
  <si>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</si>
  <si>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</si>
  <si>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</si>
  <si>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</si>
  <si>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</si>
  <si>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</si>
  <si>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</si>
  <si>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</si>
  <si>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</si>
  <si>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</si>
  <si>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</si>
  <si>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</si>
  <si>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</si>
  <si>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</si>
  <si>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</si>
  <si>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</si>
  <si>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</si>
  <si>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</si>
  <si>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</si>
  <si>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</si>
  <si>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</si>
  <si>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</si>
  <si>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</si>
  <si>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</si>
  <si>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</si>
  <si>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</si>
  <si>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</si>
  <si>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</si>
  <si>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</si>
  <si>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</si>
  <si>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</si>
  <si>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</si>
  <si>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</si>
  <si>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</si>
  <si>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</si>
  <si>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</si>
  <si>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</si>
  <si>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</si>
  <si>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</si>
  <si>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</si>
  <si>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</si>
  <si>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</si>
  <si>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</si>
  <si>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</si>
  <si>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</si>
  <si>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</si>
  <si>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</si>
  <si>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</si>
  <si>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</si>
  <si>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</si>
  <si>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</si>
  <si>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</si>
  <si>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</si>
  <si>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</si>
  <si>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</si>
  <si>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</si>
  <si>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</si>
  <si>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</si>
  <si>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</si>
  <si>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</si>
  <si>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</si>
  <si>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</si>
  <si>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</si>
  <si>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</si>
  <si>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</si>
  <si>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</si>
  <si>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</si>
  <si>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</si>
  <si>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</si>
  <si>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</si>
  <si>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</si>
  <si>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</si>
  <si>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</si>
  <si>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</si>
  <si>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</si>
  <si>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</si>
  <si>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</si>
  <si>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</si>
  <si>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</si>
  <si>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</si>
  <si>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</si>
  <si>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</si>
  <si>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</si>
  <si>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</si>
  <si>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</si>
  <si>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</si>
  <si>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</si>
  <si>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</si>
  <si>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</si>
  <si>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</si>
  <si>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</si>
  <si>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</si>
  <si>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</si>
  <si>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</si>
  <si>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</si>
  <si>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</si>
  <si>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</si>
  <si>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</si>
  <si>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</si>
  <si>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</si>
  <si>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</si>
  <si>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</si>
  <si>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</si>
  <si>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</si>
  <si>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</si>
  <si>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</si>
  <si>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</si>
  <si>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</si>
  <si>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</si>
  <si>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</si>
  <si>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</si>
  <si>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</si>
  <si>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</si>
  <si>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</si>
  <si>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</si>
  <si>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</si>
  <si>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</si>
  <si>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</si>
  <si>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</si>
  <si>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</si>
  <si>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</si>
  <si>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</si>
  <si>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</si>
  <si>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</si>
  <si>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</si>
  <si>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</si>
  <si>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</si>
  <si>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</si>
  <si>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</si>
  <si>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</si>
  <si>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</si>
  <si>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</si>
  <si>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</si>
  <si>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</si>
  <si>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</si>
  <si>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</si>
  <si>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</si>
  <si>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</si>
  <si>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</si>
  <si>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</si>
  <si>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</si>
  <si>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</si>
  <si>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</si>
  <si>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</si>
  <si>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</si>
  <si>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</si>
  <si>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</si>
  <si>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</si>
  <si>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</si>
  <si>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</si>
  <si>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</si>
  <si>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</si>
  <si>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</si>
  <si>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</si>
  <si>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</si>
  <si>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</si>
  <si>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</si>
  <si>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</si>
  <si>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</si>
  <si>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</si>
  <si>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</si>
  <si>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</si>
  <si>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</si>
  <si>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</si>
  <si>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</si>
  <si>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</si>
  <si>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</si>
  <si>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</si>
  <si>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</si>
  <si>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</si>
  <si>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</si>
  <si>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</si>
  <si>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</si>
  <si>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</si>
  <si>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</si>
  <si>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</si>
  <si>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</si>
  <si>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</si>
  <si>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</si>
  <si>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</si>
  <si>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</si>
  <si>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</si>
  <si>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</si>
  <si>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</si>
  <si>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</si>
  <si>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</si>
  <si>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</si>
  <si>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</si>
  <si>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</si>
  <si>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</si>
  <si>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</si>
  <si>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</si>
  <si>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</si>
  <si>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</si>
  <si>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</si>
  <si>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</si>
  <si>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</si>
  <si>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</si>
  <si>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</si>
  <si>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</si>
  <si>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</si>
  <si>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</si>
  <si>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</si>
  <si>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</si>
  <si>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</si>
  <si>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</si>
  <si>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</si>
  <si>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</si>
  <si>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</si>
  <si>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</si>
  <si>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</si>
  <si>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</si>
  <si>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</si>
  <si>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</si>
  <si>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</si>
  <si>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</si>
  <si>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</si>
  <si>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</si>
  <si>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</si>
  <si>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</si>
  <si>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</si>
  <si>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</si>
  <si>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</si>
  <si>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</si>
  <si>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</si>
  <si>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</si>
  <si>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</si>
  <si>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</si>
  <si>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</si>
  <si>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</si>
  <si>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</si>
  <si>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</si>
  <si>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</si>
  <si>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</si>
  <si>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</si>
  <si>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</si>
  <si>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</si>
  <si>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</si>
  <si>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</si>
  <si>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</si>
  <si>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</si>
  <si>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</si>
  <si>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</si>
  <si>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</si>
  <si>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</si>
  <si>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</si>
  <si>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</si>
  <si>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</si>
  <si>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</si>
  <si>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</si>
  <si>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</si>
  <si>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</si>
  <si>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</si>
  <si>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</si>
  <si>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</si>
  <si>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</si>
  <si>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</si>
  <si>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</si>
  <si>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</si>
  <si>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</si>
  <si>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</si>
  <si>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</si>
  <si>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</si>
  <si>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</si>
  <si>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</si>
  <si>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</si>
  <si>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</si>
  <si>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</si>
  <si>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</si>
  <si>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</si>
  <si>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</si>
  <si>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</si>
  <si>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</si>
  <si>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</si>
  <si>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</si>
  <si>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</si>
  <si>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</si>
  <si>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</si>
  <si>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</si>
  <si>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</si>
  <si>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</si>
  <si>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</si>
  <si>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</si>
  <si>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</si>
  <si>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</si>
  <si>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</si>
  <si>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</si>
  <si>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</si>
  <si>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</si>
  <si>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</si>
  <si>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</si>
  <si>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</si>
  <si>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</si>
  <si>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</si>
  <si>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</si>
  <si>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</si>
  <si>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</si>
  <si>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</si>
  <si>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</si>
  <si>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</si>
  <si>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</si>
  <si>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</si>
  <si>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</si>
  <si>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</si>
  <si>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</si>
  <si>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</si>
  <si>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</si>
  <si>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</si>
  <si>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</si>
  <si>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</si>
  <si>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</si>
  <si>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</si>
  <si>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</si>
  <si>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</si>
  <si>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</si>
  <si>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</si>
  <si>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</si>
  <si>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</si>
  <si>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</si>
  <si>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</si>
  <si>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</si>
  <si>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</si>
  <si>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</si>
  <si>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</si>
  <si>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</si>
  <si>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</si>
  <si>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</si>
  <si>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</si>
  <si>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</si>
  <si>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</si>
  <si>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</si>
  <si>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</si>
  <si>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</si>
  <si>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</si>
  <si>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</si>
  <si>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</si>
  <si>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</si>
  <si>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</si>
  <si>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</si>
  <si>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</si>
  <si>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</si>
  <si>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</si>
  <si>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</si>
  <si>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</si>
  <si>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</si>
  <si>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</si>
  <si>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</si>
  <si>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</si>
  <si>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</si>
  <si>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</si>
  <si>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</si>
  <si>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</si>
  <si>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</si>
  <si>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</si>
  <si>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</si>
  <si>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</si>
  <si>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</si>
  <si>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</si>
  <si>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</si>
  <si>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</si>
  <si>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</si>
  <si>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</si>
  <si>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</si>
  <si>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</si>
  <si>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</si>
  <si>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</si>
  <si>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</si>
  <si>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</si>
  <si>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</si>
  <si>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</si>
  <si>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</si>
  <si>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</si>
  <si>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</si>
  <si>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</si>
  <si>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</si>
  <si>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</si>
  <si>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</si>
  <si>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</si>
  <si>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</si>
  <si>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</si>
  <si>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</si>
  <si>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</si>
  <si>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</si>
  <si>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</si>
  <si>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</si>
  <si>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</si>
  <si>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</si>
  <si>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</si>
  <si>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</si>
  <si>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</si>
  <si>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</si>
  <si>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</si>
  <si>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</si>
  <si>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</si>
  <si>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</si>
  <si>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</si>
  <si>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</si>
  <si>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</si>
  <si>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</si>
  <si>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</si>
  <si>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</si>
  <si>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</si>
  <si>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</si>
  <si>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</si>
  <si>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</si>
  <si>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</si>
  <si>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</si>
  <si>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</si>
  <si>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</si>
  <si>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</si>
  <si>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</si>
  <si>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</si>
  <si>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</si>
  <si>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</si>
  <si>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</si>
  <si>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</si>
  <si>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</si>
  <si>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</si>
  <si>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</si>
  <si>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</si>
  <si>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</si>
  <si>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</si>
  <si>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</si>
  <si>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</si>
  <si>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</si>
  <si>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</si>
  <si>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</si>
  <si>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</si>
  <si>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</si>
  <si>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</si>
  <si>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</si>
  <si>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</si>
  <si>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</si>
  <si>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</si>
  <si>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</si>
  <si>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</si>
  <si>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</si>
  <si>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</si>
  <si>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</si>
  <si>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</si>
  <si>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</si>
  <si>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</si>
  <si>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</si>
  <si>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</si>
  <si>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</si>
  <si>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</si>
  <si>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</si>
  <si>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</si>
  <si>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</si>
  <si>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</si>
  <si>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</si>
  <si>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</si>
  <si>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</si>
  <si>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</si>
  <si>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</si>
  <si>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</si>
  <si>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</si>
  <si>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</si>
  <si>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</si>
  <si>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</si>
  <si>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</si>
  <si>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</si>
  <si>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</si>
  <si>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</si>
  <si>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</si>
  <si>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</si>
  <si>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</si>
  <si>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</si>
  <si>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</si>
  <si>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</si>
  <si>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</si>
  <si>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</si>
  <si>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</si>
  <si>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</si>
  <si>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</si>
  <si>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</si>
  <si>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</si>
  <si>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</si>
  <si>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</si>
  <si>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</si>
  <si>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</si>
  <si>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</si>
  <si>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</si>
  <si>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</si>
  <si>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</si>
  <si>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</si>
  <si>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</si>
  <si>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</si>
  <si>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</si>
  <si>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</si>
  <si>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</si>
  <si>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</si>
  <si>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</si>
  <si>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</si>
  <si>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</si>
  <si>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</si>
  <si>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</si>
  <si>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</si>
  <si>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</si>
  <si>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</si>
  <si>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</si>
  <si>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</si>
  <si>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</si>
  <si>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</si>
  <si>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</si>
  <si>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</si>
  <si>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</si>
  <si>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</si>
  <si>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</si>
  <si>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</si>
  <si>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</si>
  <si>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</si>
  <si>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</si>
  <si>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</si>
  <si>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</si>
  <si>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</si>
  <si>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</si>
  <si>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</si>
  <si>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</si>
  <si>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</si>
  <si>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</si>
  <si>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</si>
  <si>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</si>
  <si>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</si>
  <si>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</si>
  <si>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</si>
  <si>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</si>
  <si>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</si>
  <si>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</si>
  <si>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</si>
  <si>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</si>
  <si>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</si>
  <si>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</si>
  <si>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</si>
  <si>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</si>
  <si>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</si>
  <si>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</si>
  <si>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</si>
  <si>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</si>
  <si>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</si>
  <si>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</si>
  <si>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</si>
  <si>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</si>
  <si>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</si>
  <si>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</si>
  <si>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</si>
  <si>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</si>
  <si>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</si>
  <si>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</si>
  <si>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</si>
  <si>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</si>
  <si>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</si>
  <si>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</si>
  <si>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</si>
  <si>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</si>
  <si>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</si>
  <si>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</si>
  <si>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</si>
  <si>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</si>
  <si>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</si>
  <si>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</si>
  <si>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</si>
  <si>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</si>
  <si>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</si>
  <si>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</si>
  <si>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</si>
  <si>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</si>
  <si>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</si>
  <si>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</si>
  <si>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</si>
  <si>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</si>
  <si>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</si>
  <si>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</si>
  <si>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</si>
  <si>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</si>
  <si>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</si>
  <si>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</si>
  <si>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</si>
  <si>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</si>
  <si>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</si>
  <si>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</si>
  <si>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</si>
  <si>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</si>
  <si>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</si>
  <si>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</si>
  <si>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</si>
  <si>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</si>
  <si>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</si>
  <si>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</si>
  <si>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</si>
  <si>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</si>
  <si>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</si>
  <si>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</si>
  <si>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</si>
  <si>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</si>
  <si>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</si>
  <si>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</si>
  <si>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</si>
  <si>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</si>
  <si>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</si>
  <si>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</si>
  <si>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</si>
  <si>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</si>
  <si>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</si>
  <si>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</si>
  <si>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</si>
  <si>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</si>
  <si>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</si>
  <si>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</si>
  <si>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</si>
  <si>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</si>
  <si>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</si>
  <si>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</si>
  <si>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</si>
  <si>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</si>
  <si>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</si>
  <si>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</si>
  <si>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</si>
  <si>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</si>
  <si>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</si>
  <si>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</si>
  <si>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</si>
  <si>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</si>
  <si>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</si>
  <si>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</si>
  <si>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</si>
  <si>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</si>
  <si>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</si>
  <si>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</si>
  <si>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</si>
  <si>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</si>
  <si>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</si>
  <si>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</si>
  <si>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</si>
  <si>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</si>
  <si>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</si>
  <si>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</si>
  <si>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</si>
  <si>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</si>
  <si>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</si>
  <si>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</si>
  <si>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</si>
  <si>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</si>
  <si>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</si>
  <si>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</si>
  <si>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</si>
  <si>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</si>
  <si>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</si>
  <si>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</si>
  <si>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</si>
  <si>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</si>
  <si>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</si>
  <si>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</si>
  <si>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</si>
  <si>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</si>
  <si>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</si>
  <si>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</si>
  <si>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</si>
  <si>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</si>
  <si>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</si>
  <si>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</si>
  <si>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</si>
  <si>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</si>
  <si>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</si>
  <si>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</si>
  <si>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</si>
  <si>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</si>
  <si>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</si>
  <si>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</si>
  <si>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</si>
  <si>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</si>
  <si>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</si>
  <si>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</si>
  <si>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</si>
  <si>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</si>
  <si>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</si>
  <si>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</si>
  <si>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</si>
  <si>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</si>
  <si>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</si>
  <si>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</si>
  <si>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</si>
  <si>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</si>
  <si>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</si>
  <si>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</si>
  <si>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</si>
  <si>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</si>
  <si>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</si>
  <si>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</si>
  <si>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</si>
  <si>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</si>
  <si>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</si>
  <si>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</si>
  <si>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</si>
  <si>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</si>
  <si>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</si>
  <si>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</si>
  <si>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</si>
  <si>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</si>
  <si>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</si>
  <si>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</si>
  <si>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</si>
  <si>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</si>
  <si>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</si>
  <si>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</si>
  <si>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</si>
  <si>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</si>
  <si>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</si>
  <si>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</si>
  <si>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</si>
  <si>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</si>
  <si>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</si>
  <si>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</si>
  <si>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</si>
  <si>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</si>
  <si>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</si>
  <si>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</si>
  <si>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</si>
  <si>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</si>
  <si>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</si>
  <si>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</si>
  <si>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</si>
  <si>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</si>
  <si>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</si>
  <si>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</si>
  <si>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</si>
  <si>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</si>
  <si>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</si>
  <si>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</si>
  <si>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</si>
  <si>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</si>
  <si>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</si>
  <si>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</si>
  <si>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</si>
  <si>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</si>
  <si>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</si>
  <si>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</si>
  <si>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</si>
  <si>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</si>
  <si>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</si>
  <si>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</si>
  <si>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</si>
  <si>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</si>
  <si>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</si>
  <si>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</si>
  <si>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</si>
  <si>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</si>
  <si>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</si>
  <si>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</si>
  <si>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</si>
  <si>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</si>
  <si>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</si>
  <si>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</si>
  <si>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</si>
  <si>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</si>
  <si>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</si>
  <si>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</si>
  <si>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</si>
  <si>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</si>
  <si>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</si>
  <si>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</si>
  <si>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</si>
  <si>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</si>
  <si>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</si>
  <si>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</si>
  <si>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</si>
  <si>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</si>
  <si>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</si>
  <si>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</si>
  <si>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</si>
  <si>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</si>
  <si>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</si>
  <si>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</si>
  <si>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</si>
  <si>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</si>
  <si>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</si>
  <si>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</si>
  <si>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</si>
  <si>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</si>
  <si>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</si>
  <si>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</si>
  <si>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</si>
  <si>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</si>
  <si>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</si>
  <si>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</si>
  <si>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</si>
  <si>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</si>
  <si>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</si>
  <si>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</si>
  <si>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</si>
  <si>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</si>
  <si>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</si>
  <si>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</si>
  <si>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</si>
  <si>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</si>
  <si>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</si>
  <si>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</si>
  <si>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</si>
  <si>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</si>
  <si>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</si>
  <si>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</si>
  <si>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</si>
  <si>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</si>
  <si>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</si>
  <si>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</si>
  <si>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</si>
  <si>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</si>
  <si>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</si>
  <si>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</si>
  <si>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</si>
  <si>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</si>
  <si>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</si>
  <si>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</si>
  <si>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</si>
  <si>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</si>
  <si>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</si>
  <si>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</si>
  <si>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</si>
  <si>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</si>
  <si>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</si>
  <si>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</si>
  <si>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</si>
  <si>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</si>
  <si>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</si>
  <si>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</si>
  <si>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</si>
  <si>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</si>
  <si>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</si>
  <si>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</si>
  <si>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</si>
  <si>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</si>
  <si>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</si>
  <si>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</si>
  <si>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</si>
  <si>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</si>
  <si>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</si>
  <si>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</si>
  <si>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</si>
  <si>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</si>
  <si>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</si>
  <si>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</si>
  <si>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</si>
  <si>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</si>
  <si>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</si>
  <si>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</si>
  <si>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</si>
  <si>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</si>
  <si>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</si>
  <si>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</si>
  <si>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</si>
  <si>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</si>
  <si>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</si>
  <si>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</si>
  <si>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</si>
  <si>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</si>
  <si>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</si>
  <si>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</si>
  <si>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</si>
  <si>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</si>
  <si>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</si>
  <si>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</si>
  <si>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</si>
  <si>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</si>
  <si>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</si>
  <si>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</si>
  <si>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</si>
  <si>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</si>
  <si>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</si>
  <si>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</si>
  <si>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</si>
  <si>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</si>
  <si>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</si>
  <si>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</si>
  <si>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</si>
  <si>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</si>
  <si>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</si>
  <si>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</si>
  <si>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</si>
  <si>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</si>
  <si>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</si>
  <si>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</si>
  <si>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</si>
  <si>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</si>
  <si>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</si>
  <si>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</si>
  <si>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</si>
  <si>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</si>
  <si>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</si>
  <si>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</si>
  <si>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</si>
  <si>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</si>
  <si>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</si>
  <si>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</si>
  <si>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</si>
  <si>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</si>
  <si>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</si>
  <si>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</si>
  <si>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</si>
  <si>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</si>
  <si>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</si>
  <si>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</si>
  <si>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</si>
  <si>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</si>
  <si>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</si>
  <si>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</si>
  <si>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</si>
  <si>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</si>
  <si>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</si>
  <si>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</si>
  <si>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</si>
  <si>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</si>
  <si>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</si>
  <si>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</si>
  <si>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</si>
  <si>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</si>
  <si>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</si>
  <si>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</si>
  <si>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</si>
  <si>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</si>
  <si>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</si>
  <si>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</si>
  <si>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</si>
  <si>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</si>
  <si>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</si>
  <si>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</si>
  <si>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</si>
  <si>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</si>
  <si>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</si>
  <si>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</si>
  <si>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</si>
  <si>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</si>
  <si>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</si>
  <si>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</si>
  <si>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</si>
  <si>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</si>
  <si>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</si>
  <si>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</si>
  <si>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</si>
  <si>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</si>
  <si>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</si>
  <si>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</si>
  <si>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</si>
  <si>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</si>
  <si>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</si>
  <si>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</si>
  <si>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</si>
  <si>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</si>
  <si>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</si>
  <si>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</si>
  <si>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</si>
  <si>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</si>
  <si>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</si>
  <si>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</si>
  <si>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</si>
  <si>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</si>
  <si>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</si>
  <si>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</si>
  <si>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</si>
  <si>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</si>
  <si>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</si>
  <si>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</si>
  <si>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</si>
  <si>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</si>
  <si>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</si>
  <si>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</si>
  <si>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</si>
  <si>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</si>
  <si>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</si>
  <si>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</si>
  <si>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</si>
  <si>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</si>
  <si>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</si>
  <si>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</si>
  <si>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</si>
  <si>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</si>
  <si>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</si>
  <si>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</si>
  <si>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</si>
  <si>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</si>
  <si>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</si>
  <si>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</si>
  <si>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</si>
  <si>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</si>
  <si>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</si>
  <si>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</si>
  <si>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</si>
  <si>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</si>
  <si>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</si>
  <si>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</si>
  <si>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</si>
  <si>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</si>
  <si>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</si>
  <si>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</si>
  <si>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</si>
  <si>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</si>
  <si>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</si>
  <si>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</si>
  <si>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</si>
  <si>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</si>
  <si>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</si>
  <si>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</si>
  <si>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</si>
  <si>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</si>
  <si>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</si>
  <si>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</si>
  <si>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</si>
  <si>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</si>
  <si>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</si>
  <si>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</si>
  <si>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</si>
  <si>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</si>
  <si>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</si>
  <si>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</si>
  <si>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</si>
  <si>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</si>
  <si>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</si>
  <si>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</si>
  <si>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</si>
  <si>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</si>
  <si>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</si>
  <si>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</si>
  <si>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</si>
  <si>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</si>
  <si>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</si>
  <si>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</si>
  <si>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</si>
  <si>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</si>
  <si>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</si>
  <si>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</si>
  <si>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</si>
  <si>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</si>
  <si>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</si>
  <si>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</si>
  <si>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</si>
  <si>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</si>
  <si>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</si>
  <si>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</si>
  <si>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</si>
  <si>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</si>
  <si>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</si>
  <si>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</si>
  <si>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</si>
  <si>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</si>
  <si>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</si>
  <si>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</si>
  <si>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</si>
  <si>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</si>
  <si>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</si>
  <si>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</si>
  <si>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</si>
  <si>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</si>
  <si>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</si>
  <si>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</si>
  <si>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</si>
  <si>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</si>
  <si>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</si>
  <si>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</si>
  <si>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</si>
  <si>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</si>
  <si>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</si>
  <si>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</si>
  <si>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</si>
  <si>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</si>
  <si>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</si>
  <si>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</si>
  <si>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</si>
  <si>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</si>
  <si>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</si>
  <si>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</si>
  <si>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</si>
  <si>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</si>
  <si>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</si>
  <si>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</si>
  <si>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</si>
  <si>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</si>
  <si>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</si>
  <si>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</si>
  <si>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</si>
  <si>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</si>
  <si>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</si>
  <si>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</si>
  <si>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</si>
  <si>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</si>
  <si>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</si>
  <si>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</si>
  <si>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</si>
  <si>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</si>
  <si>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</si>
  <si>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</si>
  <si>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</si>
  <si>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</si>
  <si>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</si>
  <si>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</si>
  <si>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</si>
  <si>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</si>
  <si>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</si>
  <si>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</si>
  <si>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</si>
  <si>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</si>
  <si>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</si>
  <si>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</si>
  <si>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</si>
  <si>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</si>
  <si>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</si>
  <si>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</si>
  <si>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</si>
  <si>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</si>
  <si>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</si>
  <si>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</si>
  <si>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</si>
  <si>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</si>
  <si>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</si>
  <si>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</si>
  <si>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</si>
  <si>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</si>
  <si>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</si>
  <si>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</si>
  <si>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</si>
  <si>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</si>
  <si>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</si>
  <si>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</si>
  <si>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</si>
  <si>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</si>
  <si>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</si>
  <si>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</si>
  <si>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</si>
  <si>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</si>
  <si>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</si>
  <si>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</si>
  <si>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</si>
  <si>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</si>
  <si>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</si>
  <si>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</si>
  <si>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</si>
  <si>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</si>
  <si>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</si>
  <si>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</si>
  <si>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</si>
  <si>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</si>
  <si>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</si>
  <si>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</si>
  <si>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</si>
  <si>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</si>
  <si>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</si>
  <si>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</si>
  <si>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</si>
  <si>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</si>
  <si>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</si>
  <si>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</si>
  <si>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</si>
  <si>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</si>
  <si>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</si>
  <si>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</si>
  <si>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</si>
  <si>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</si>
  <si>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</si>
  <si>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</si>
  <si>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</si>
  <si>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</si>
  <si>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</si>
  <si>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</si>
  <si>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</si>
  <si>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</si>
  <si>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</si>
  <si>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</si>
  <si>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</si>
  <si>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</si>
  <si>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</si>
  <si>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</si>
  <si>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</si>
  <si>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</si>
  <si>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</si>
  <si>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</si>
  <si>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</si>
  <si>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</si>
  <si>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</si>
  <si>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</si>
  <si>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</si>
  <si>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</si>
  <si>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</si>
  <si>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</si>
  <si>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</si>
  <si>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</si>
  <si>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</si>
  <si>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</si>
  <si>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</si>
  <si>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</si>
  <si>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</si>
  <si>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</si>
  <si>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</si>
  <si>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</si>
  <si>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</si>
  <si>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</si>
  <si>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</si>
  <si>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</si>
  <si>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</si>
  <si>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</si>
  <si>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</si>
  <si>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</si>
  <si>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</si>
  <si>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</si>
  <si>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</si>
  <si>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</si>
  <si>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</si>
  <si>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</si>
  <si>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</si>
  <si>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</si>
  <si>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</si>
  <si>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</si>
  <si>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</si>
  <si>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</si>
  <si>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</si>
  <si>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</si>
  <si>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</si>
  <si>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</si>
  <si>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</si>
  <si>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</si>
  <si>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</si>
  <si>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</si>
  <si>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</si>
  <si>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</si>
  <si>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</si>
  <si>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</si>
  <si>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</si>
  <si>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</si>
  <si>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</si>
  <si>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</si>
  <si>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</si>
  <si>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</si>
  <si>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</si>
  <si>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</si>
  <si>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</si>
  <si>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</si>
  <si>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</si>
  <si>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</si>
  <si>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</si>
  <si>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</si>
  <si>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</si>
  <si>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</si>
  <si>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</si>
  <si>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</si>
  <si>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</si>
  <si>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</si>
  <si>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</si>
  <si>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</si>
  <si>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</si>
  <si>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</si>
  <si>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</si>
  <si>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</si>
  <si>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</si>
  <si>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</si>
  <si>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</si>
  <si>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</si>
  <si>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</si>
  <si>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</si>
  <si>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</si>
  <si>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</si>
  <si>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</si>
  <si>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</si>
  <si>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</si>
  <si>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</si>
  <si>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</si>
  <si>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</si>
  <si>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</si>
  <si>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</si>
  <si>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</si>
  <si>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</si>
  <si>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</si>
  <si>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</si>
  <si>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</si>
  <si>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</si>
  <si>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</si>
  <si>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</si>
  <si>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</si>
  <si>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</si>
  <si>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</si>
  <si>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</si>
  <si>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</si>
  <si>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</si>
  <si>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</si>
  <si>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</si>
  <si>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</si>
  <si>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</si>
  <si>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</si>
  <si>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</si>
  <si>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</si>
  <si>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</si>
  <si>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</si>
  <si>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</si>
  <si>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</si>
  <si>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</si>
  <si>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</si>
  <si>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</si>
  <si>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</si>
  <si>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</si>
  <si>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</si>
  <si>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</si>
  <si>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</si>
  <si>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</si>
  <si>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</si>
  <si>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</si>
  <si>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</si>
  <si>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</si>
  <si>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</si>
  <si>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</si>
  <si>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</si>
  <si>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</si>
  <si>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</si>
  <si>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</si>
  <si>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</si>
  <si>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</si>
  <si>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</si>
  <si>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</si>
  <si>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</si>
  <si>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</si>
  <si>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</si>
  <si>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</si>
  <si>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</si>
  <si>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</si>
  <si>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</si>
  <si>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</si>
  <si>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</si>
  <si>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</si>
  <si>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</si>
  <si>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</si>
  <si>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</si>
  <si>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</si>
  <si>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</si>
  <si>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</si>
  <si>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</si>
  <si>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</si>
  <si>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</si>
  <si>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</si>
  <si>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</si>
  <si>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</si>
  <si>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</si>
  <si>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</si>
  <si>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</si>
  <si>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</si>
  <si>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</si>
  <si>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</si>
  <si>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</si>
  <si>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</si>
  <si>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</si>
  <si>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</si>
  <si>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</si>
  <si>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</si>
  <si>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</si>
  <si>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</si>
  <si>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</si>
  <si>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</si>
  <si>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</si>
  <si>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</si>
  <si>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</si>
  <si>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</si>
  <si>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</si>
  <si>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</si>
  <si>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</si>
  <si>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</si>
  <si>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</si>
  <si>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</si>
  <si>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</si>
  <si>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</si>
  <si>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</si>
  <si>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</si>
  <si>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</si>
  <si>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</si>
  <si>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</si>
  <si>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</si>
  <si>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</si>
  <si>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</si>
  <si>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</si>
  <si>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</si>
  <si>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</si>
  <si>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</si>
  <si>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</si>
  <si>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</si>
  <si>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</si>
  <si>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</si>
  <si>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</si>
  <si>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</si>
  <si>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</si>
  <si>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</si>
  <si>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</si>
  <si>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</si>
  <si>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</si>
  <si>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</si>
  <si>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</si>
  <si>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</si>
  <si>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</si>
  <si>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</si>
  <si>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</si>
  <si>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</si>
  <si>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</si>
  <si>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</si>
  <si>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</si>
  <si>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</si>
  <si>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</si>
  <si>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</si>
  <si>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</si>
  <si>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</si>
  <si>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</si>
  <si>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</si>
  <si>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</si>
  <si>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</si>
  <si>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</si>
  <si>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</si>
  <si>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</si>
  <si>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</si>
  <si>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</si>
  <si>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</si>
  <si>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</si>
  <si>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</si>
  <si>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</si>
  <si>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</si>
  <si>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</si>
  <si>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</si>
  <si>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</si>
  <si>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</si>
  <si>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</si>
  <si>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</si>
  <si>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</si>
  <si>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</si>
  <si>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</si>
  <si>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</si>
  <si>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</si>
  <si>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</si>
  <si>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</si>
  <si>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</si>
  <si>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</si>
  <si>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</si>
  <si>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</si>
  <si>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</si>
  <si>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</si>
  <si>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</si>
  <si>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</si>
  <si>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</si>
  <si>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</si>
  <si>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</si>
  <si>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</si>
  <si>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</si>
  <si>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</si>
  <si>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</si>
  <si>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</si>
  <si>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</si>
  <si>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</si>
  <si>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</si>
  <si>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</si>
  <si>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</si>
  <si>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</si>
  <si>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</si>
  <si>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</si>
  <si>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</si>
  <si>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</si>
  <si>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</si>
  <si>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</si>
  <si>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</si>
  <si>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</si>
  <si>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</si>
  <si>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</si>
  <si>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</si>
  <si>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</si>
  <si>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</si>
  <si>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</si>
  <si>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</si>
  <si>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</si>
  <si>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</si>
  <si>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</si>
  <si>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</si>
  <si>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</si>
  <si>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</si>
  <si>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</si>
  <si>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</si>
  <si>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</si>
  <si>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</si>
  <si>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</si>
  <si>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</si>
  <si>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</si>
  <si>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</si>
  <si>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</si>
  <si>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</si>
  <si>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</si>
  <si>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</si>
  <si>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</si>
  <si>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</si>
  <si>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</si>
  <si>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</si>
  <si>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</si>
  <si>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</si>
  <si>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</si>
  <si>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</si>
  <si>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</si>
  <si>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</si>
  <si>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</si>
  <si>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</si>
  <si>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</si>
  <si>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</si>
  <si>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</si>
  <si>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</si>
  <si>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</si>
  <si>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</si>
  <si>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</si>
  <si>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</si>
  <si>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</si>
  <si>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</si>
  <si>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</si>
  <si>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</si>
  <si>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</si>
  <si>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</si>
  <si>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</si>
  <si>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</si>
  <si>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</si>
  <si>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</si>
  <si>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</si>
  <si>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</si>
  <si>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</si>
  <si>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</si>
  <si>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</si>
  <si>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</si>
  <si>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</si>
  <si>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</si>
  <si>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</si>
  <si>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</si>
  <si>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</si>
  <si>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</si>
  <si>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</si>
  <si>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</si>
  <si>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</si>
  <si>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</si>
  <si>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</si>
  <si>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</si>
  <si>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</si>
  <si>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</si>
  <si>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</si>
  <si>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</si>
  <si>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</si>
  <si>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</si>
  <si>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</si>
  <si>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</si>
  <si>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</si>
  <si>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</si>
  <si>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</si>
  <si>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</si>
  <si>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</si>
  <si>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</si>
  <si>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</si>
  <si>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</si>
  <si>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</si>
  <si>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</si>
  <si>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</si>
  <si>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</si>
  <si>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</si>
  <si>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</si>
  <si>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</si>
  <si>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</si>
  <si>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</si>
  <si>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</si>
  <si>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</si>
  <si>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</si>
  <si>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</si>
  <si>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</si>
  <si>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</si>
  <si>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</si>
  <si>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</si>
  <si>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</si>
  <si>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</si>
  <si>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</si>
  <si>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</si>
  <si>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</si>
  <si>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</si>
  <si>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</si>
  <si>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</si>
  <si>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</si>
  <si>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</si>
  <si>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</si>
  <si>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</si>
  <si>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</si>
  <si>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</si>
  <si>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</si>
  <si>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</si>
  <si>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</si>
  <si>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</si>
  <si>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</si>
  <si>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</si>
  <si>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PCM-20251007-00001752</t>
  </si>
  <si>
    <t xml:space="preserve">ETA 40 min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</si>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</sst>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274.73792500000127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45937.686350925927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45937.686350925927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45937.686350925927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45937.686350925927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45937.686350925927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45937.686350925927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45937.686350925927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45937.686350925927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45937.686350925927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45937.686350925927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45937.686350925927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45937.686350925927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45937.686350925927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45937.686350925927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45937.686350925927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45937.686350925927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45937.686350925927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45937.686350925927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45937.686350925927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45937.686350925927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45937.686350925927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45937.686350925927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45937.686350925927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45937.686350925927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45937.686350925927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45937.686350925927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45937.686350925927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45937.686350925927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45937.686350925927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45937.686350925927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45937.686350925927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45937.686350925927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45937.686350925927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45937.686350925927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45937.686350925927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45937.686350925927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45937.686350925927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45937.686350925927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45937.686350925927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45937.686350925927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45937.686350925927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45937.686350925927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45937.686350925927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45937.686350925927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45937.686350925927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45937.686350925927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45937.686350925927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45937.686350925927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45937.686350925927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45937.686350925927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45937.686350925927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45937.686350925927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45937.686350925927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45937.686350925927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45937.686350925927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45937.686350925927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45937.686350925927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45937.686350925927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45937.686350925927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45937.686350925927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45937.686350925927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45937.686350925927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45937.686350925927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45937.686350925927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45937.686350925927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45937.686350925927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45937.686350925927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45937.686350925927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45937.686350925927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45937.686350925927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45937.686350925927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45937.686350925927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45937.686350925927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45937.686350925927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45937.686350925927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45937.686350925927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45937.686350925927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45937.686350925927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45937.686350925927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45937.686350925927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45937.686350925927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45937.686350925927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45937.686350925927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45937.686350925927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130.95926759259601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112.68651296296594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22380</v>
      </c>
      <c r="E5" s="123" t="s">
        <v>38964</v>
      </c>
      <c r="F5" s="124">
        <v>45937.679745370369</v>
      </c>
      <c r="G5" s="125">
        <f ca="1">IFERROR(NOW()-F5,"-")</f>
        <v>6.605555558053311E-3</v>
      </c>
      <c r="H5" s="124">
        <v>45937.672106481485</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45937.686350925927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45937.686350925927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45937.686350925927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45937.686350925927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45937.686350925927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45937.686350925927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45937.686350925927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45937.686350925927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45937.686350925927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45937.686350925927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45937.686350925927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45937.686350925927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45937.686350925927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45937.686350925927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45937.686350925927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45937.686350925927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45937.686350925927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45937.686350925927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45937.686350925927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45937.686350925927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45937.686350925927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45937.686350925927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45937.686350925927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45937.686350925927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45937.686350925927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45937.686350925927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45937.686350925927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45937.686350925927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45937.686350925927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45937.686350925927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45937.686350925927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45937.686350925927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45937.686350925927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45937.686350925927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45937.686350925927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45937.686350925927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45937.686350925927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45937.686350925927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45937.686350925927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45937.686350925927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45937.686350925927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45937.686350925927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45937.686350925927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45937.686350925927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45937.686350925927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45937.686350925927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45937.686350925927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45937.686350925927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45937.686350925927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45937.686350925927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45937.686350925927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45937.686350925927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45937.686350925927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45937.686350925927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45937.686350925927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45937.686350925927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45937.686350925927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45937.686350925927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45937.686350925927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45937.686350925927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45937.686350925927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45937.686350925927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45937.686350925927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45937.686350925927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45937.686350925927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45937.686350925927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45937.686350925927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45937.686350925927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45937.686350925927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45937.686350925927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45937.686350925927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45937.686350925927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45937.686350925927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45937.686350925927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45937.686350925927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45937.686350925927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45937.686350925927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45937.686350925927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45937.686350925927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45937.686350925927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45937.686350925927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45937.686350925927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45937.686350925927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45937.686350925927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45937.686350925927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45937.686350925927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45937.686350925927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45937.686350925927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45937.686350925927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45937.686350925927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45937.686350925927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45937.686350925927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45937.686350925927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45937.686350925927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45937.686350925927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45937.686350925927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45937.686350925927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45937.686350925927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45937.686350925927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45937.686350925927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45937.686350925927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45937.686350925927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45937.686350925927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45937.686350925927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45937.686350925927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45937.686350925927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45937.686350925927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45937.686350925927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45937.686350925927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45937.686350925927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45937.686350925927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45937.686350925927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45937.686350925927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45937.686350925927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45937.686350925927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45937.686350925927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45937.686350925927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45937.686350925927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45937.686350925927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45937.686350925927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45937.686350925927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45937.686350925927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45937.686350925927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45937.686350925927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45937.686350925927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45937.686350925927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45937.686350925927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45937.686350925927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45937.686350925927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45937.686350925927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45937.686350925927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45937.686350925927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45937.686350925927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45937.686350925927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45937.686350925927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45937.686350925927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45937.686350925927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45937.686350925927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45937.686350925927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45937.686350925927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45937.686350925927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45937.686350925927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45937.686350925927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45937.686350925927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45937.686350925927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45937.686350925927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45937.686350925927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45937.686350925927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45937.686350925927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45937.686350925927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45937.686350925927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45937.686350925927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45937.686350925927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45937.686350925927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45937.686350925927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45937.686350925927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45937.686350925927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45937.686350925927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45937.686350925927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45937.686350925927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45937.686350925927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45937.686350925927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45937.686350925927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45937.686350925927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45937.686350925927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45937.686350925927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45937.686350925927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45937.686350925927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45937.686350925927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45937.686350925927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45937.686350925927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45937.686350925927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45937.686350925927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45937.686350925927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45937.686350925927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45937.686350925927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45937.686350925927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45937.686350925927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45937.686350925927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45937.686350925927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45937.686350925927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45937.686350925927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45937.686350925927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45937.686350925927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45937.686350925927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45937.686350925927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45937.686350925927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45937.686350925927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45937.686350925927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45937.686350925927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45937.686350925927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45937.686350925927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45937.686350925927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45937.686350925927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45937.686350925927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45937.686350925927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45937.686350925927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45937.686350925927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45937.686350925927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45937.686350925927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45937.686350925927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45937.686350925927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45937.686350925927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45937.686350925927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45937.686350925927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45937.686350925927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45937.686350925927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45937.686350925927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45937.686350925927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45937.686350925927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45937.686350925927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45937.686350925927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45937.686350925927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45937.686350925927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45937.686350925927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45937.686350925927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45937.686350925927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45937.686350925927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45937.686350925927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45937.686350925927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45937.686350925927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45937.686350925927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45937.686350925927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45937.686350925927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45937.686350925927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45937.686350925927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45937.686350925927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45937.686350925927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45937.686350925927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45937.686350925927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45937.686350925927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45937.686350925927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45937.686350925927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45937.686350925927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45937.686350925927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45937.686350925927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45937.686350925927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45937.686350925927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45937.686350925927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45937.686350925927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45937.686350925927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45937.686350925927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45937.686350925927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45937.686350925927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45937.686350925927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45937.686350925927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45937.686350925927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45937.686350925927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45937.686350925927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45937.686350925927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45937.686350925927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45937.686350925927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45937.686350925927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45937.686350925927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45937.686350925927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45937.686350925927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45937.686350925927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45937.686350925927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45937.686350925927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45937.686350925927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45937.686350925927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45937.686350925927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45937.686350925927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45937.686350925927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45937.686350925927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45937.686350925927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45937.686350925927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45937.686350925927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45937.686350925927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45937.686350925927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45937.686350925927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45937.686350925927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45937.686350925927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45937.686350925927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45937.686350925927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45937.686350925927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45937.686350925927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45937.686350925927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45937.686350925927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45937.686350925927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45937.686350925927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45937.686350925927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45937.686350925927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45937.686350925927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45937.686350925927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45937.686350925927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45937.686350925927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45937.686350925927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45937.686350925927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45937.686350925927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45937.686350925927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45937.686350925927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45937.686350925927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45937.686350925927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45937.686350925927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45937.686350925927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45937.686350925927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45937.686350925927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45937.686350925927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45937.686350925927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45937.686350925927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45937.686350925927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45937.686350925927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45937.686350925927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45937.686350925927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45937.686350925927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45937.686350925927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45937.686350925927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45937.686350925927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45937.686350925927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45937.686350925927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45937.686350925927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45937.686350925927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45937.686350925927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45937.686350925927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45937.686350925927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45937.686350925927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45937.686350925927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45937.686350925927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45937.686350925927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45937.686350925927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45937.686350925927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45937.686350925927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45937.686350925927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45937.686350925927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45937.686350925927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45937.686350925927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45937.686350925927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45937.686350925927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45937.686350925927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45937.686350925927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45937.686350925927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45937.686350925927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45937.686350925927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45937.686350925927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45937.686350925927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45937.686350925927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45937.686350925927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45937.686350925927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45937.686350925927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45937.686350925927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45937.686350925927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45937.686350925927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45937.686350925927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45937.686350925927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45937.686350925927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45937.686350925927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45937.686350925927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45937.686350925927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45937.686350925927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45937.686350925927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45937.686350925927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45937.686350925927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45937.686350925927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45937.686350925927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45937.686350925927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45937.686350925927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45937.686350925927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45937.686350925927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45937.686350925927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45937.686350925927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45937.686350925927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45937.686350925927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45937.686350925927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45937.686350925927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45937.686350925927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45937.686350925927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45937.686350925927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45937.686350925927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45937.686350925927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45937.686350925927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45937.686350925927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45937.686350925927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45937.686350925927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45937.686350925927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45937.686350925927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45937.686350925927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45937.686350925927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45937.686350925927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45937.686350925927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45937.686350925927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45937.686350925927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45937.686350925927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45937.686350925927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45937.686350925927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45937.686350925927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45937.686350925927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45937.686350925927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45937.686350925927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45937.686350925927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45937.686350925927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45937.686350925927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45937.686350925927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45937.686350925927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45937.686350925927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45937.686350925927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45937.686350925927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45937.686350925927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45937.686350925927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45937.686350925927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45937.686350925927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45937.686350925927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45937.686350925927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45937.686350925927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45937.686350925927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45937.686350925927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45937.686350925927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45937.686350925927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45937.686350925927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45937.686350925927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45937.686350925927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45937.686350925927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45937.686350925927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45937.686350925927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45937.686350925927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45937.686350925927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45937.686350925927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45937.686350925927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45937.686350925927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45937.686350925927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45937.686350925927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45937.686350925927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45937.686350925927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45937.686350925927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45937.686350925927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45937.686350925927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45937.686350925927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45937.686350925927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45937.686350925927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45937.686350925927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45937.686350925927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45937.686350925927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45937.686350925927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45937.686350925927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45937.686350925927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45937.686350925927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45937.686350925927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45937.686350925927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45937.686350925927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45937.686350925927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45937.686350925927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45937.686350925927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45937.686350925927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45937.686350925927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45937.686350925927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45937.686350925927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45937.686350925927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45937.686350925927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45937.686350925927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45937.686350925927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45937.686350925927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45937.686350925927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45937.686350925927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45937.686350925927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45937.686350925927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45937.686350925927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45937.686350925927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45937.686350925927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45937.686350925927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45937.686350925927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45937.686350925927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45937.686350925927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45937.686350925927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45937.686350925927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45937.686350925927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45937.686350925927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45937.686350925927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45937.686350925927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45937.686350925927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45937.686350925927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45937.686350925927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45937.686350925927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45937.686350925927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45937.686350925927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45937.686350925927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45937.686350925927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45937.686350925927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45937.686350925927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45937.686350925927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45937.686350925927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45937.686350925927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45937.686350925927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45937.686350925927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45937.686350925927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45937.686350925927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45937.686350925927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45937.686350925927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45937.686350925927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45937.686350925927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45937.686350925927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45937.686350925927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45937.686350925927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45937.686350925927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45937.686350925927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45937.686350925927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45937.686350925927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45937.686350925927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45937.686350925927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45937.686350925927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45937.686350925927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45937.686350925927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45937.686350925927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45937.686350925927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45937.686350925927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45937.686350925927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45937.686350925927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45937.686350925927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45937.686350925927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45937.686350925927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45937.686350925927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45937.686350925927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45937.686350925927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45937.686350925927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45937.686350925927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45937.686350925927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45937.686350925927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45937.686350925927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45937.686350925927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45937.686350925927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45937.686350925927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45937.686350925927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45937.686350925927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45937.686350925927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45937.686350925927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45937.686350925927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45937.686350925927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45937.686350925927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45937.686350925927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45937.686350925927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45937.686350925927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45937.686350925927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45937.686350925927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45937.686350925927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45937.686350925927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45937.686350925927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45937.686350925927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45937.686350925927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45937.686350925927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45937.686350925927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45937.686350925927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45937.686350925927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45937.686350925927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45937.686350925927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45937.686350925927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45937.686350925927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45937.686350925927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45937.686350925927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45937.686350925927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45937.686350925927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45937.686350925927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45937.686350925927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45937.686350925927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45937.686350925927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45937.686350925927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45937.686350925927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45937.686350925927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45937.686350925927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45937.686350925927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45937.686350925927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45937.686350925927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45937.686350925927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45937.686350925927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45937.686350925927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45937.686350925927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45937.686350925927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45937.686350925927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45937.686350925927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45937.686350925927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45937.686350925927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45937.686350925927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45937.686350925927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45937.686350925927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45937.686350925927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45937.686350925927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45937.686350925927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45937.686350925927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45937.686350925927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45937.686350925927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45937.686350925927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45937.686350925927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45937.686350925927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45937.686350925927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45937.686350925927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45937.686350925927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45937.686350925927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45937.686350925927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45937.686350925927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45937.686350925927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45937.686350925927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45937.686350925927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45937.686350925927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45937.686350925927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45937.686350925927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45937.686350925927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45937.686350925927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45937.686350925927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45937.686350925927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45937.686350925927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45937.686350925927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45937.686350925927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45937.686350925927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45937.686350925927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45937.686350925927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45937.686350925927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45937.686350925927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45937.686350925927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45937.686350925927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45937.686350925927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45937.686350925927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45937.686350925927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45937.686350925927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45937.686350925927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45937.686350925927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45937.686350925927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45937.686350925927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45937.686350925927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45937.686350925927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45937.686350925927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45937.686350925927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45937.686350925927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45937.686350925927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45937.686350925927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45937.686350925927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45937.686350925927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45937.686350925927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45937.686350925927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45937.686350925927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45937.686350925927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45937.686350925927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45937.686350925927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45937.686350925927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45937.686350925927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45937.686350925927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45937.686350925927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45937.686350925927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45937.686350925927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45937.686350925927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45937.686350925927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45937.686350925927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45937.686350925927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45937.686350925927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45937.686350925927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45937.686350925927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45937.686350925927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45937.686350925927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45937.686350925927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45937.686350925927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45937.686350925927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45937.686350925927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45937.686350925927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45937.686350925927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45937.686350925927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45937.686350925927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45937.686350925927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45937.686350925927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45937.686350925927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45937.686350925927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45937.686350925927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45937.686350925927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45937.686350925927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45937.686350925927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45937.686350925927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45937.686350925927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45937.686350925927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45937.686350925927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45937.686350925927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45937.686350925927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45937.686350925927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45937.686350925927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45937.686350925927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45937.686350925927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45937.686350925927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45937.686350925927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45937.686350925927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45937.686350925927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45937.686350925927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45937.686350925927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45937.686350925927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45937.686350925927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45937.686350925927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45937.686350925927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45937.686350925927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45937.686350925927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45937.686350925927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45937.686350925927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45937.686350925927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45937.686350925927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45937.686350925927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45937.686350925927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45937.686350925927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45937.686350925927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45937.686350925927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45937.686350925927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45937.686350925927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45937.686350925927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45937.686350925927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45937.686350925927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45937.686350925927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45937.686350925927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45937.686350925927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45937.686350925927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45937.686350925927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45937.686350925927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45937.686350925927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45937.686350925927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45937.686350925927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45937.686350925927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45937.686350925927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45937.686350925927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45937.686350925927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45937.686350925927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45937.686350925927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45937.686350925927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45937.686350925927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45937.686350925927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45937.686350925927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45937.686350925927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45937.686350925927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45937.686350925927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45937.686350925927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45937.686350925927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45937.686350925927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45937.686350925927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45937.686350925927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45937.686350925927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45937.686350925927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45937.686350925927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45937.686350925927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45937.686350925927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45937.686350925927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45937.686350925927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45937.686350925927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45937.686350925927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45937.686350925927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45937.686350925927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45937.686350925927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45937.686350925927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45937.686350925927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45937.686350925927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45937.686350925927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45937.686350925927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45937.686350925927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45937.686350925927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45937.686350925927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45937.686350925927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45937.686350925927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45937.686350925927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45937.686350925927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45937.686350925927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45937.686350925927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45937.686350925927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45937.686350925927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45937.686350925927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45937.686350925927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45937.686350925927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45937.686350925927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45937.686350925927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45937.686350925927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45937.686350925927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45937.686350925927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45937.686350925927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45937.686350925927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45937.686350925927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45937.686350925927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45937.686350925927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45937.686350925927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45937.686350925927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45937.686350925927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45937.686350925927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45937.686350925927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45937.686350925927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45937.686350925927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45937.686350925927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45937.686350925927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45937.686350925927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45937.686350925927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45937.686350925927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45937.686350925927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45937.686350925927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45937.686350925927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45937.686350925927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45937.686350925927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45937.686350925927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45937.686350925927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45937.686350925927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45937.686350925927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45937.686350925927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45937.686350925927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45937.686350925927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45937.686350925927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45937.686350925927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45937.686350925927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45937.686350925927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45937.686350925927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45937.686350925927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45937.686350925927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45937.686350925927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45937.686350925927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45937.686350925927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45937.686350925927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45937.686350925927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45937.686350925927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45937.686350925927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45937.686350925927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45937.686350925927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45937.686350925927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45937.686350925927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45937.686350925927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45937.686350925927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45937.686350925927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45937.686350925927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45937.686350925927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45937.686350925927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45937.686350925927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45937.686350925927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45937.686350925927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45937.686350925927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45937.686350925927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45937.686350925927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45937.686350925927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45937.686350925927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45937.686350925927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45937.686350925927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45937.686350925927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45937.686350925927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45937.686350925927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45937.686350925927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45937.686350925927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45937.686350925927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45937.686350925927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45937.686350925927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45937.686350925927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45937.686350925927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45937.686350925927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45937.686350925927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45937.686350925927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45937.686350925927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45937.686350925927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45937.686350925927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45937.686350925927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45937.686350925927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45937.686350925927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45937.686350925927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45937.686350925927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45937.686350925927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45937.686350925927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45937.686350925927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45937.686350925927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45937.686350925927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45937.686350925927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45937.686350925927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45937.686350925927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45937.686350925927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45937.686350925927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45937.686350925927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45937.686350925927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45937.686350925927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45937.686350925927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45937.686350925927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45937.686350925927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45937.686350925927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45937.686350925927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45937.686350925927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45937.686350925927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45937.686350925927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45937.686350925927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45937.686350925927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45937.686350925927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45937.686350925927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45937.686350925927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45937.686350925927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45937.686350925927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45937.686350925927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45937.686350925927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45937.686350925927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45937.686350925927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45937.686350925927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45937.686350925927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45937.686350925927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45937.686350925927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45937.686350925927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45937.686350925927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45937.686350925927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45937.686350925927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45937.686350925927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45937.686350925927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45937.686350925927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45937.686350925927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45937.686350925927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45937.686350925927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45937.686350925927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45937.686350925927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45937.686350925927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45937.686350925927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45937.686350925927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45937.686350925927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45937.686350925927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45937.686350925927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45937.686350925927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45937.686350925927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45937.686350925927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45937.686350925927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45937.686350925927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45937.686350925927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45937.686350925927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45937.686350925927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45937.686350925927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45937.686350925927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45937.686350925927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45937.686350925927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45937.686350925927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45937.686350925927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45937.686350925927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45937.686350925927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45937.686350925927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45937.686350925927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45937.686350925927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45937.686350925927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45937.686350925927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45937.686350925927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45937.686350925927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45937.686350925927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45937.686350925927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45937.686350925927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45937.686350925927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45937.686350925927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45937.686350925927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45937.686350925927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45937.686350925927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45937.686350925927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45937.686350925927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45937.686350925927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45937.686350925927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45937.686350925927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45937.686350925927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45937.686350925927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45937.686350925927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45937.686350925927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45937.686350925927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45937.686350925927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45937.686350925927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45937.686350925927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45937.686350925927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45937.686350925927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45937.686350925927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45937.686350925927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45937.686350925927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45937.686350925927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45937.686350925927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45937.686350925927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45937.686350925927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45937.686350925927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45937.686350925927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45937.686350925927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45937.686350925927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45937.686350925927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45937.686350925927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45937.686350925927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45937.686350925927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45937.686350925927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45937.686350925927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45937.686350925927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45937.686350925927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45937.686350925927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45937.686350925927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45937.686350925927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45937.686350925927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45937.686350925927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45937.686350925927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45937.686350925927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45937.686350925927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45937.686350925927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45937.686350925927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45937.686350925927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45937.686350925927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45937.686350925927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45937.686350925927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45937.686350925927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45937.686350925927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45937.686350925927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45937.686350925927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45937.686350925927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45937.686350925927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45937.686350925927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45937.686350925927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45937.686350925927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45937.686350925927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45937.686350925927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45937.686350925927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45937.686350925927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45937.686350925927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45937.686350925927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45937.686350925927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45937.686350925927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45937.686350925927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45937.686350925927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45937.686350925927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45937.686350925927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45937.686350925927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45937.686350925927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45937.686350925927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45937.686350925927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45937.686350925927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45937.686350925927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45937.686350925927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45937.686350925927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45937.686350925927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45937.686350925927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45937.686350925927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45937.686350925927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45937.686350925927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45937.686350925927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45937.686350925927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45937.686350925927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45937.686350925927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45937.686350925927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45937.686350925927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45937.686350925927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45937.686350925927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45937.686350925927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45937.686350925927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45937.686350925927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45937.686350925927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45937.686350925927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45937.686350925927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45937.686350925927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45937.686350925927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45937.686350925927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45937.686350925927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45937.686350925927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45937.686350925927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45937.686350925927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45937.686350925927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45937.686350925927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45937.686350925927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45937.686350925927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45937.686350925927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45937.686350925927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45937.686350925927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45937.686350925927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45937.686350925927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45937.686350925927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45937.686350925927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45937.686350925927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45937.686350925927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45937.686350925927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45937.686350925927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45937.686350925927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45937.686350925927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45937.686350925927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45937.686350925927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45937.686350925927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45937.686350925927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45937.686350925927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45937.686350925927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45937.686350925927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45937.686350925927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45937.686350925927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45937.686350925927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45937.686350925927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45937.686350925927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45937.686350925927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45937.686350925927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45937.686350925927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45937.686350925927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45937.686350925927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45937.686350925927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45937.686350925927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45937.686350925927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45937.686350925927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45937.686350925927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45937.686350925927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45937.686350925927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45937.686350925927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45937.686350925927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45937.686350925927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45937.686350925927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45937.686350925927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45937.686350925927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45937.686350925927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45937.686350925927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45937.686350925927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45937.686350925927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45937.686350925927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45937.686350925927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45937.686350925927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45937.686350925927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45937.686350925927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45937.686350925927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45937.686350925927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45937.686350925927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45937.686350925927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45937.686350925927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45937.686350925927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45937.686350925927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45937.686350925927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45937.686350925927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45937.686350925927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45937.686350925927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45937.686350925927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45937.686350925927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45937.686350925927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45937.686350925927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45937.686350925927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45937.686350925927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45937.686350925927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45937.686350925927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45937.686350925927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45937.686350925927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45937.686350925927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45937.686350925927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45937.686350925927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45937.686350925927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45937.686350925927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45937.686350925927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45937.686350925927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45937.686350925927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45937.686350925927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45937.686350925927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45937.686350925927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45937.686350925927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45937.686350925927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45937.686350925927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45937.686350925927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45937.686350925927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45937.686350925927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45937.686350925927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45937.686350925927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45937.686350925927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45937.686350925927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45937.686350925927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45937.686350925927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45937.686350925927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45937.686350925927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45937.686350925927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45937.686350925927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45937.686350925927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45937.686350925927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45937.686350925927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45937.686350925927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45937.686350925927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45937.686350925927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45937.686350925927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45937.686350925927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45937.686350925927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45937.686350925927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45937.686350925927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45937.686350925927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45937.686350925927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45937.686350925927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45937.686350925927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45937.686350925927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45937.686350925927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45937.686350925927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45937.686350925927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45937.686350925927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45937.686350925927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45937.686350925927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45937.686350925927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45937.686350925927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45937.686350925927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45937.686350925927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45937.686350925927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45937.686350925927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45937.686350925927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45937.686350925927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45937.686350925927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45937.686350925927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45937.686350925927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45937.686350925927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45937.686350925927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45937.686350925927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45937.686350925927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45937.686350925927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45937.686350925927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45937.686350925927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45937.686350925927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45937.686350925927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45937.686350925927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45937.686350925927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45937.686350925927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45937.686350925927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45937.686350925927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45937.686350925927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45937.686350925927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45937.686350925927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45937.686350925927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45937.686350925927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45937.686350925927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45937.686350925927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45937.686350925927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45937.686350925927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45937.686350925927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45937.686350925927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45937.686350925927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45937.686350925927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45937.686350925927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45937.686350925927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45937.686350925927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45937.686350925927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45937.686350925927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45937.686350925927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45937.686350925927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45937.686350925927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45937.686350925927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45937.686350925927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45937.686350925927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45937.686350925927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45937.686350925927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45937.686350925927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45937.686350925927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45937.686350925927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45937.686350925927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45937.686350925927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45937.686350925927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45937.686350925927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45937.686350925927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45937.686350925927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45937.686350925927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45937.686350925927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45937.686350925927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45937.686350925927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45937.686350925927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45937.686350925927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45937.686350925927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45937.686350925927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45937.686350925927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45937.686350925927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45937.686350925927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45937.686350925927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45937.686350925927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45937.686350925927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45937.686350925927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45937.686350925927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45937.686350925927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45937.686350925927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45937.686350925927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45937.686350925927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45937.686350925927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45937.686350925927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45937.686350925927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45937.686350925927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45937.686350925927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45937.686350925927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45937.686350925927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45937.686350925927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45937.686350925927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45937.686350925927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45937.686350925927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45937.686350925927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45937.686350925927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45937.686350925927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45937.686350925927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45937.686350925927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45937.686350925927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45937.686350925927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45937.686350925927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45937.686350925927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45937.686350925927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45937.686350925927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45937.686350925927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45937.686350925927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45937.686350925927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45937.686350925927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45937.686350925927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45937.686350925927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45937.686350925927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45937.686350925927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45937.686350925927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45937.686350925927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45937.686350925927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45937.686350925927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45937.686350925927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45937.686350925927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45937.686350925927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45937.686350925927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45937.686350925927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45937.686350925927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45937.686350925927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45937.686350925927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45937.686350925927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45937.686350925927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45937.686350925927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45937.686350925927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45937.686350925927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45937.686350925927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45937.686350925927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45937.686350925927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45937.686350925927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45937.686350925927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45937.686350925927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45937.686350925927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45937.686350925927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45937.686350925927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45937.686350925927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45937.686350925927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45937.686350925927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45937.686350925927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45937.686350925927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45937.686350925927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45937.686350925927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45937.686350925927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45937.686350925927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45937.686350925927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45937.686350925927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45937.686350925927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45937.686350925927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45937.686350925927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45937.686350925927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45937.686350925927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45937.686350925927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45937.686350925927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45937.686350925927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45937.686350925927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45937.686350925927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45937.686350925927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45937.686350925927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45937.686350925927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45937.686350925927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45937.686350925927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45937.686350925927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45937.686350925927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45937.686350925927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45937.686350925927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45937.686350925927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45937.686350925927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45937.686350925927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45937.686350925927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45937.686350925927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45937.686350925927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45937.686350925927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45937.686350925927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45937.686350925927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45937.686350925927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45937.686350925927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45937.686350925927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45937.686350925927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45937.686350925927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45937.686350925927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45937.686350925927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45937.686350925927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45937.686350925927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45937.686350925927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45937.686350925927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45937.686350925927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45937.686350925927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45937.686350925927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45937.686350925927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45937.686350925927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45937.686350925927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45937.686350925927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45937.686350925927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45937.686350925927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45937.686350925927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45937.686350925927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45937.686350925927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45937.686350925927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45937.686350925927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45937.686350925927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45937.686350925927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45937.686350925927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45937.686350925927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45937.686350925927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45937.686350925927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45937.686350925927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45937.686350925927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45937.686350925927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45937.686350925927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45937.686350925927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45937.686350925927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45937.686350925927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45937.686350925927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45937.686350925927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45937.686350925927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45937.686350925927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45937.686350925927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45937.686350925927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45937.686350925927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45937.686350925927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45937.686350925927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45937.686350925927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45937.686350925927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45937.686350925927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45937.686350925927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45937.686350925927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45937.686350925927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45937.686350925927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45937.686350925927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45937.686350925927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45937.686350925927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45937.686350925927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45937.686350925927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45937.686350925927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45937.686350925927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45937.686350925927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45937.686350925927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45937.686350925927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45937.686350925927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45937.686350925927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45937.686350925927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45937.686350925927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45937.686350925927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45937.686350925927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45937.686350925927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45937.686350925927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45937.686350925927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45937.686350925927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45937.686350925927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45937.686350925927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45937.686350925927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45937.686350925927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45937.686350925927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45937.686350925927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45937.686350925927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45937.686350925927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45937.686350925927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45937.686350925927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45937.686350925927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45937.686350925927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45937.686350925927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45937.686350925927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45937.686350925927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45937.686350925927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45937.686350925927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45937.686350925927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45937.686350925927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45937.686350925927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45937.686350925927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45937.686350925927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45937.686350925927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45937.686350925927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45937.686350925927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234.20563333333121</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0.92188333333615446</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134" t="s">
        <v>36087</v>
      </c>
      <c r="E4" s="135" t="s">
        <v>38964</v>
      </c>
      <c r="F4" s="136"/>
      <c r="G4" s="137">
        <f ca="1">IFERROR(NOW()-F4,"")</f>
        <v>45937.686350925927</v>
      </c>
      <c r="H4" s="136"/>
      <c r="I4" s="132" t="str">
        <f>IFERROR(VLOOKUP(D4,DB!A:F,6,0),"")</f>
        <v>Generator-SG</v>
      </c>
      <c r="J4" s="132" t="str">
        <f>IFERROR(VLOOKUP(D4,DB!A:G,7,0),"")</f>
        <v>Dead</v>
      </c>
      <c r="K4" s="139" t="s">
        <v>39055</v>
      </c>
      <c r="L4" s="134" t="str">
        <f>IFERROR(VLOOKUP(D4,DB!A:I,9,0),"")</f>
        <v>Latis</v>
      </c>
    </row>
    <row r="5" spans="1:16" ht="15" customHeight="1">
      <c r="A5" s="132"/>
      <c r="B5" s="132" t="str">
        <f>IFERROR(VLOOKUP(D5,DB!A:K,11,0),"")</f>
        <v/>
      </c>
      <c r="C5" s="133"/>
      <c r="D5" s="134"/>
      <c r="E5" s="135"/>
      <c r="F5" s="136"/>
      <c r="G5" s="137">
        <f ca="1">IFERROR(NOW()-F5,"")</f>
        <v>45937.686350925927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45937.686350925927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45937.686350925927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45937.686350925927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45937.686350925927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45937.686350925927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45937.686350925927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45937.686350925927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45937.686350925927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45937.686350925927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45937.686350925927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45937.686350925927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45937.686350925927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45937.686350925927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45937.686350925927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45937.686350925927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45937.686350925927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45937.686350925927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45937.686350925927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45937.686350925927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45937.686350925927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45937.686350925927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45937.686350925927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45937.686350925927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45937.686350925927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45937.686350925927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45937.686350925927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45937.686350925927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45937.686350925927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45937.686350925927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45937.686350925927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45937.686350925927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45937.686350925927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45937.686350925927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45937.686350925927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45937.686350925927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45937.686350925927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45937.686350925927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45937.686350925927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45937.686350925927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45937.686350925927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45937.686350925927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45937.686350925927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45937.686350925927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45937.686350925927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45937.686350925927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45937.686350925927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45937.686350925927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45937.686350925927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45937.686350925927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45937.686350925927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45937.686350925927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45937.686350925927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45937.686350925927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45937.686350925927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45937.686350925927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45937.686350925927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45937.686350925927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45937.686350925927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45937.686350925927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45937.686350925927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45937.686350925927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45937.686350925927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45937.686350925927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45937.686350925927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45937.686350925927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45937.686350925927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45937.686350925927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45937.686350925927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45937.686350925927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45937.686350925927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45937.686350925927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45937.686350925927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45937.686350925927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45937.686350925927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45937.686350925927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45937.686350925927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45937.686350925927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45937.686350925927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45937.686350925927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45937.686350925927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45937.686350925927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45937.686350925927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45937.686350925927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45937.686350925927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45937.686350925927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45937.686350925927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45937.686350925927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45937.686350925927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45937.686350925927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45937.686350925927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45937.686350925927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45937.686350925927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45937.686350925927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45937.686350925927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45937.686350925927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45937.686350925927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45937.686350925927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45937.686350925927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45937.686350925927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45937.686350925927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45937.686350925927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45937.686350925927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45937.686350925927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45937.686350925927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45937.686350925927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45937.686350925927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45937.686350925927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45937.686350925927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45937.686350925927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45937.686350925927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45937.686350925927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45937.686350925927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45937.686350925927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45937.686350925927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45937.686350925927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45937.686350925927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45937.686350925927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45937.686350925927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45937.686350925927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45937.686350925927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45937.686350925927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45937.686350925927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45937.686350925927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45937.686350925927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45937.686350925927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45937.686350925927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45937.686350925927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45937.686350925927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45937.686350925927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45937.686350925927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45937.686350925927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45937.686350925927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45937.686350925927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45937.686350925927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45937.686350925927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45937.686350925927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45937.686350925927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45937.686350925927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45937.686350925927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45937.686350925927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45937.686350925927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45937.686350925927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45937.686350925927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45937.686350925927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45937.686350925927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45937.686350925927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45937.686350925927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45937.686350925927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45937.686350925927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45937.686350925927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45937.686350925927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45937.686350925927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45937.686350925927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45937.686350925927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45937.686350925927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45937.686350925927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45937.686350925927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45937.686350925927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45937.686350925927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45937.686350925927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45937.686350925927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45937.686350925927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45937.686350925927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45937.686350925927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45937.686350925927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45937.686350925927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45937.686350925927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45937.686350925927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45937.686350925927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45937.686350925927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45937.686350925927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45937.686350925927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45937.686350925927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45937.686350925927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45937.686350925927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45937.686350925927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45937.686350925927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45937.686350925927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45937.686350925927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45937.686350925927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45937.686350925927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45937.686350925927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45937.686350925927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45937.686350925927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45937.686350925927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45937.686350925927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45937.686350925927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45937.686350925927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45937.686350925927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45937.686350925927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45937.686350925927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45937.686350925927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45937.686350925927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45937.686350925927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45937.686350925927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45937.686350925927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45937.686350925927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45937.686350925927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45937.686350925927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45937.686350925927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45937.686350925927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45937.686350925927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45937.686350925927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45937.686350925927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45937.686350925927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45937.686350925927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45937.686350925927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45937.686350925927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45937.686350925927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45937.686350925927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45937.686350925927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45937.686350925927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45937.686350925927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45937.686350925927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45937.686350925927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45937.686350925927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45937.686350925927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45937.686350925927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45937.686350925927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45937.686350925927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45937.686350925927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45937.686350925927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45937.686350925927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45937.686350925927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45937.686350925927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45937.686350925927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45937.686350925927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45937.686350925927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45937.686350925927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45937.686350925927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45937.686350925927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45937.686350925927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45937.686350925927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45937.686350925927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45937.686350925927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45937.686350925927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45937.686350925927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45937.686350925927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45937.686350925927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45937.686350925927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45937.686350925927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45937.686350925927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45937.686350925927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45937.686350925927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45937.686350925927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45937.686350925927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45937.686350925927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45937.686350925927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45937.686350925927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45937.686350925927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45937.686350925927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45937.686350925927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45937.686350925927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45937.686350925927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45937.686350925927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45937.686350925927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45937.686350925927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45937.686350925927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45937.686350925927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45937.686350925927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45937.686350925927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45937.686350925927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45937.686350925927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45937.686350925927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45937.686350925927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45937.686350925927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45937.686350925927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45937.686350925927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45937.686350925927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45937.686350925927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45937.686350925927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45937.686350925927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45937.686350925927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45937.686350925927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45937.686350925927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45937.686350925927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45937.686350925927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45937.686350925927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45937.686350925927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45937.686350925927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45937.686350925927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45937.686350925927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45937.686350925927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45937.686350925927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45937.686350925927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45937.686350925927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45937.686350925927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45937.686350925927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45937.686350925927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45937.686350925927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45937.686350925927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45937.686350925927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45937.686350925927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45937.686350925927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45937.686350925927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45937.686350925927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45937.686350925927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45937.686350925927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45937.686350925927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45937.686350925927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45937.686350925927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45937.686350925927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45937.686350925927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45937.686350925927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45937.686350925927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45937.686350925927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45937.686350925927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45937.686350925927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45937.686350925927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45937.686350925927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45937.686350925927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45937.686350925927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45937.686350925927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45937.686350925927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45937.686350925927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45937.686350925927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45937.686350925927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45937.686350925927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45937.686350925927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45937.686350925927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45937.686350925927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45937.686350925927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45937.686350925927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45937.686350925927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45937.686350925927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45937.686350925927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45937.686350925927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45937.686350925927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45937.686350925927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45937.686350925927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45937.686350925927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45937.686350925927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45937.686350925927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45937.686350925927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45937.686350925927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45937.686350925927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45937.686350925927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45937.686350925927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45937.686350925927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45937.686350925927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45937.686350925927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45937.686350925927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45937.686350925927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45937.686350925927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45937.686350925927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45937.686350925927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45937.686350925927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45937.686350925927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45937.686350925927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45937.686350925927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45937.686350925927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45937.686350925927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45937.686350925927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45937.686350925927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45937.686350925927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45937.686350925927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45937.686350925927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45937.686350925927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45937.686350925927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45937.686350925927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45937.686350925927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45937.686350925927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45937.686350925927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45937.686350925927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45937.686350925927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45937.686350925927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45937.686350925927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45937.686350925927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45937.686350925927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45937.686350925927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45937.686350925927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45937.686350925927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45937.686350925927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45937.686350925927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45937.686350925927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45937.686350925927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45937.686350925927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45937.686350925927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45937.686350925927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45937.686350925927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45937.686350925927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45937.686350925927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45937.686350925927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45937.686350925927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45937.686350925927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45937.686350925927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45937.686350925927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45937.686350925927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45937.686350925927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45937.686350925927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45937.686350925927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45937.686350925927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45937.686350925927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45937.686350925927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45937.686350925927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45937.686350925927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45937.686350925927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45937.686350925927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45937.686350925927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45937.686350925927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45937.686350925927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45937.686350925927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45937.686350925927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45937.686350925927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45937.686350925927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45937.686350925927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45937.686350925927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45937.686350925927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45937.686350925927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45937.686350925927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45937.686350925927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45937.686350925927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45937.686350925927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45937.686350925927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45937.686350925927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45937.686350925927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45937.686350925927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45937.686350925927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45937.686350925927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45937.686350925927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45937.686350925927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45937.686350925927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45937.686350925927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45937.686350925927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45937.686350925927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45937.686350925927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45937.686350925927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45937.686350925927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45937.686350925927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45937.686350925927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45937.686350925927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45937.686350925927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45937.686350925927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45937.686350925927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45937.686350925927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45937.686350925927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45937.686350925927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45937.686350925927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45937.686350925927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45937.686350925927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45937.686350925927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45937.686350925927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45937.686350925927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45937.686350925927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45937.686350925927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45937.686350925927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45937.686350925927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45937.686350925927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45937.686350925927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45937.686350925927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45937.686350925927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45937.686350925927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45937.686350925927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45937.686350925927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45937.686350925927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45937.686350925927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45937.686350925927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45937.686350925927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45937.686350925927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45937.686350925927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45937.686350925927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45937.686350925927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45937.686350925927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45937.686350925927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45937.686350925927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45937.686350925927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45937.686350925927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45937.686350925927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45937.686350925927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45937.686350925927</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45937.686350925927</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45.854290740739089</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11.497473611110763</v>
      </c>
      <c r="H3" s="38">
        <v>45926.158159722225</v>
      </c>
      <c r="I3" s="37" t="str">
        <f>IFERROR(VLOOKUP(D3,DB!A:F,6,0),"")</f>
        <v>SCECO</v>
      </c>
      <c r="J3" s="37" t="str">
        <f>IFERROR(VLOOKUP(D3,DB!A:G,7,0),"")</f>
        <v>Good</v>
      </c>
      <c r="K3" s="37" t="s">
        <v>39060</v>
      </c>
      <c r="L3" s="37" t="str">
        <f>IFERROR(VLOOKUP(D3,DB!A:I,9,0),"")</f>
        <v>Latis</v>
      </c>
      <c r="M3" s="128"/>
    </row>
    <row r="4" spans="1:13" ht="60.75">
      <c r="A4" s="37" t="s">
        <v>39061</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39062</v>
      </c>
      <c r="L4" s="154" t="str">
        <f>IFERROR(VLOOKUP(D4,DB!A:I,9,0),"")</f>
        <v>Latis</v>
      </c>
      <c r="M4" s="128"/>
    </row>
    <row r="5" spans="1:13" ht="15">
      <c r="A5" s="37"/>
      <c r="B5" s="37" t="str">
        <f>IFERROR(VLOOKUP(D5,DB!A:K,11,0),"")</f>
        <v/>
      </c>
      <c r="C5" s="37"/>
      <c r="D5" s="37"/>
      <c r="E5" s="37"/>
      <c r="F5" s="38"/>
      <c r="G5" s="39">
        <f ca="1">IFERROR(NOW()-F5,"-")</f>
        <v>45937.686350925927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45937.686350925927</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45937.686350925927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45937.686350925927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45937.686350925927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45937.686350925927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45937.686350925927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45937.686350925927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45937.686350925927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45937.686350925927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45937.686350925927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45937.686350925927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45937.686350925927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45937.686350925927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45937.686350925927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45937.686350925927</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45937.686350925927</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45937.686350925927</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45937.686350925927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45937.686350925927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45937.686350925927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45937.686350925927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45937.686350925927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45937.686350925927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45937.686350925927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45937.686350925927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45937.686350925927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45937.686350925927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45937.686350925927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45937.686350925927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45937.686350925927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45937.686350925927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45937.686350925927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45937.686350925927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45937.686350925927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45937.686350925927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45937.686350925927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45937.686350925927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45937.686350925927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45937.686350925927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45937.686350925927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45937.686350925927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45937.686350925927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45937.686350925927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45937.686350925927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45937.686350925927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45937.686350925927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45937.686350925927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45937.686350925927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45937.686350925927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45937.686350925927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45937.686350925927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45937.686350925927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45937.686350925927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45937.686350925927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45937.686350925927</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45937.686350925927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45937.686350925927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45937.686350925927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45937.686350925927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45937.686350925927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45937.686350925927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45937.686350925927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45937.686350925927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45937.686350925927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45937.686350925927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45937.686350925927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45937.686350925927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45937.686350925927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45937.686350925927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45937.686350925927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45937.686350925927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45937.686350925927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45937.686350925927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45937.686350925927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45937.686350925927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45937.686350925927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45937.686350925927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45937.686350925927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45937.686350925927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45937.686350925927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45937.686350925927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45937.686350925927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45937.686350925927</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45937.686350925927</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45937.686350925927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45937.686350925927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45937.686350925927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45937.686350925927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45937.686350925927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45937.686350925927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45937.686350925927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45937.686350925927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45937.686350925927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45937.686350925927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45937.686350925927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45937.686350925927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45937.686350925927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45937.686350925927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45937.686350925927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45937.686350925927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45937.686350925927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45937.686350925927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45937.686350925927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45937.686350925927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45937.686350925927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45937.686350925927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45937.686350925927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45937.686350925927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45937.686350925927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45937.686350925927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45937.686350925927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45937.686350925927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45937.686350925927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45937.686350925927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45937.686350925927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45937.686350925927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45937.686350925927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45937.686350925927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45937.686350925927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45937.686350925927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45937.686350925927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45937.686350925927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45937.686350925927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45937.686350925927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45937.686350925927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45937.686350925927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45937.686350925927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45937.686350925927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45937.686350925927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45937.686350925927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45937.686350925927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45937.686350925927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45937.686350925927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45937.686350925927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45937.686350925927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45937.686350925927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45937.686350925927</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45937.686350925927</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tabSelected="1" workbookViewId="0">
      <selection activeCell="D10" sqre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10.913503703704919</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45937.686350925927</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3.8053787037060829</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2.7441055555536877</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2</v>
      </c>
      <c r="D6" s="112" t="s">
        <v>33091</v>
      </c>
      <c r="E6" s="115" t="s">
        <v>39043</v>
      </c>
      <c r="F6" s="116">
        <v>45937.598495370374</v>
      </c>
      <c r="G6" s="81">
        <f ca="1">IFERROR(NOW()-F6,"-")</f>
        <v>8.7855555553687736E-2</v>
      </c>
      <c r="H6" s="116">
        <v>45937.622013888889</v>
      </c>
      <c r="I6" s="112" t="str">
        <f>IFERROR(VLOOKUP(D6,DB!A:F,6,0),"")</f>
        <v>SCECO</v>
      </c>
      <c r="J6" s="112" t="str">
        <f>IFERROR(VLOOKUP(D6,DB!A:G,7,0),"")</f>
        <v>Dead</v>
      </c>
      <c r="K6" s="117" t="s">
        <v>39070</v>
      </c>
      <c r="L6" s="118" t="str">
        <f>IFERROR(VLOOKUP(D6,DB!A:I,9,0),"")</f>
        <v>Latis</v>
      </c>
    </row>
    <row r="7" spans="1:16383" ht="31.5" customHeight="1">
      <c r="A7" s="113" t="s">
        <v>39071</v>
      </c>
      <c r="B7" s="112" t="str">
        <f>IFERROR(VLOOKUP(D7,DB!A:K,11,0),"")</f>
        <v>R6</v>
      </c>
      <c r="C7" s="114">
        <v>1</v>
      </c>
      <c r="D7" s="112" t="s">
        <v>37503</v>
      </c>
      <c r="E7" s="115" t="s">
        <v>38964</v>
      </c>
      <c r="F7" s="116"/>
      <c r="G7" s="81">
        <f ca="1">IFERROR(NOW()-F7,"-")</f>
        <v>45937.686350925927</v>
      </c>
      <c r="H7" s="116">
        <v>45937.660775462966</v>
      </c>
      <c r="I7" s="112" t="str">
        <f>IFERROR(VLOOKUP(D7,DB!A:F,6,0),"")</f>
        <v>SCECO</v>
      </c>
      <c r="J7" s="112" t="str">
        <f>IFERROR(VLOOKUP(D7,DB!A:G,7,0),"")</f>
        <v>Dead</v>
      </c>
      <c r="K7" s="117" t="s">
        <v>39072</v>
      </c>
      <c r="L7" s="118" t="str">
        <f>IFERROR(VLOOKUP(D7,DB!A:I,9,0),"")</f>
        <v>Latis</v>
      </c>
    </row>
    <row r="8" spans="1:16383" ht="31.5" customHeight="1">
      <c r="A8" s="113"/>
      <c r="B8" s="112" t="str">
        <f>IFERROR(VLOOKUP(D8,DB!A:K,11,0),"")</f>
        <v/>
      </c>
      <c r="C8" s="114"/>
      <c r="D8" s="112"/>
      <c r="E8" s="115"/>
      <c r="F8" s="116"/>
      <c r="G8" s="81">
        <f ca="1">IFERROR(NOW()-F8,"-")</f>
        <v>45937.686350925927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5"/>
      <c r="E9" s="115"/>
      <c r="F9" s="116"/>
      <c r="G9" s="81">
        <f ca="1">IFERROR(NOW()-F9,"-")</f>
        <v>45937.686350925927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5"/>
      <c r="E10" s="115"/>
      <c r="F10" s="116"/>
      <c r="G10" s="81">
        <f ca="1">IFERROR(NOW()-F10,"-")</f>
        <v>45937.686350925927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45937.686350925927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45937.686350925927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5"/>
      <c r="E13" s="115"/>
      <c r="F13" s="116"/>
      <c r="G13" s="81">
        <f ca="1">IFERROR(NOW()-F13,"-")</f>
        <v>45937.686350925927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45937.686350925927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45937.686350925927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45937.686350925927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45937.686350925927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45937.686350925927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45937.686350925927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45937.686350925927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45937.686350925927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45937.686350925927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45937.686350925927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45937.686350925927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45937.686350925927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45937.686350925927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45937.686350925927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45937.686350925927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45937.686350925927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45937.686350925927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45937.686350925927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45937.686350925927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45937.686350925927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45937.686350925927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45937.686350925927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45937.686350925927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45937.686350925927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45937.686350925927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45937.686350925927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45937.686350925927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45937.686350925927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45937.686350925927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45937.686350925927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45937.686350925927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45937.686350925927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45937.686350925927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45937.686350925927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45937.686350925927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45937.686350925927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45937.686350925927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45937.686350925927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45937.686350925927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45937.686350925927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45937.686350925927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45937.686350925927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45937.686350925927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45937.686350925927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45937.686350925927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45937.686350925927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45937.686350925927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45937.686350925927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45937.686350925927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45937.686350925927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45937.686350925927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45937.686350925927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45937.686350925927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45937.686350925927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45937.686350925927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45937.686350925927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45937.686350925927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45937.686350925927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45937.686350925927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45937.686350925927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45937.686350925927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45937.686350925927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45937.686350925927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45937.686350925927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45937.686350925927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45937.686350925927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45937.686350925927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45937.686350925927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45937.686350925927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45937.686350925927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45937.686350925927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45937.686350925927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45937.686350925927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45937.686350925927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45937.686350925927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45937.686350925927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45937.686350925927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45937.686350925927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45937.686350925927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45937.686350925927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45937.686350925927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45937.686350925927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45937.686350925927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45937.686350925927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45937.686350925927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45937.686350925927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45937.686350925927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45937.686350925927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45937.686350925927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45937.686350925927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45937.686350925927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45937.686350925927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45937.686350925927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45937.686350925927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45937.686350925927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45937.686350925927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45937.686350925927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45937.686350925927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45937.686350925927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45937.686350925927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45937.686350925927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45937.686350925927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45937.686350925927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45937.686350925927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45937.686350925927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45937.686350925927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45937.686350925927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45937.686350925927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45937.686350925927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45937.686350925927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45937.686350925927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45937.686350925927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45937.686350925927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45937.686350925927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45937.686350925927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45937.686350925927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45937.686350925927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45937.686350925927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45937.686350925927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45937.686350925927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45937.686350925927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45937.686350925927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45937.686350925927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45937.686350925927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45937.686350925927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45937.686350925927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45937.686350925927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45937.686350925927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45937.686350925927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45937.686350925927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45937.686350925927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45937.686350925927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45937.686350925927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45937.686350925927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45937.686350925927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45937.686350925927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45937.686350925927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45937.686350925927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45937.686350925927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45937.686350925927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45937.686350925927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45937.686350925927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45937.686350925927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45937.686350925927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45937.686350925927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45937.686350925927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45937.686350925927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45937.686350925927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45937.686350925927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45937.686350925927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45937.686350925927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45937.686350925927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45937.686350925927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45937.686350925927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45937.686350925927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45937.686350925927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45937.686350925927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45937.686350925927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45937.686350925927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45937.686350925927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45937.686350925927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45937.686350925927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45937.686350925927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45937.686350925927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45937.686350925927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45937.686350925927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45937.686350925927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45937.686350925927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45937.686350925927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45937.686350925927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45937.686350925927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45937.686350925927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45937.686350925927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45937.686350925927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45937.686350925927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45937.686350925927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45937.686350925927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45937.686350925927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45937.686350925927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45937.686350925927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45937.686350925927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45937.686350925927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45937.686350925927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45937.686350925927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45937.686350925927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45937.686350925927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45937.686350925927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45937.686350925927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45937.686350925927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45937.686350925927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45937.686350925927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45937.686350925927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45937.686350925927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45937.686350925927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45937.686350925927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45937.686350925927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45937.686350925927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45937.686350925927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45937.686350925927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45937.686350925927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45937.686350925927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45937.686350925927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45937.686350925927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45937.686350925927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45937.686350925927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45937.686350925927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45937.686350925927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45937.686350925927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45937.686350925927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45937.686350925927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45937.686350925927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45937.686350925927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45937.686350925927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45937.686350925927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45937.686350925927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45937.686350925927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45937.686350925927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45937.686350925927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45937.686350925927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45937.686350925927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45937.686350925927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45937.686350925927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45937.686350925927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45937.686350925927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45937.686350925927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45937.686350925927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45937.686350925927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45937.686350925927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45937.686350925927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45937.686350925927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45937.686350925927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45937.686350925927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45937.686350925927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45937.686350925927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45937.686350925927</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