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25" documentId="13_ncr:1_{F6CB121F-512D-4AA6-A0C1-0FB36C537598}" xr6:coauthVersionLast="47" xr6:coauthVersionMax="47" xr10:uidLastSave="{3EE57761-CCB3-4196-BD93-E3E1E6AAA499}"/>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<sst xmlns="http://schemas.openxmlformats.org/spreadsheetml/2006/main" count="178607" uniqueCount="39085">
  <si>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</si>
  <si>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</si>
  <si>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</si>
  <si>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</si>
  <si>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</si>
  <si>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</si>
  <si>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</si>
  <si>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</si>
  <si>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</si>
  <si>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</si>
  <si>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</si>
  <si>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</si>
  <si>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</si>
  <si>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</si>
  <si>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</si>
  <si>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</si>
  <si>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</si>
  <si>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</si>
  <si>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</si>
  <si>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</si>
  <si>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</si>
  <si>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</si>
  <si>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</si>
  <si>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</si>
  <si>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</si>
  <si>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</si>
  <si>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</si>
  <si>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</si>
  <si>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</si>
  <si>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</si>
  <si>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</si>
  <si>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</si>
  <si>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</si>
  <si>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</si>
  <si>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</si>
  <si>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</si>
  <si>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</si>
  <si>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</si>
  <si>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</si>
  <si>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</si>
  <si>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</si>
  <si>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</si>
  <si>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</si>
  <si>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</si>
  <si>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</si>
  <si>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</si>
  <si>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</si>
  <si>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</si>
  <si>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</si>
  <si>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</si>
  <si>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</si>
  <si>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</si>
  <si>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</si>
  <si>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</si>
  <si>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</si>
  <si>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</si>
  <si>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</si>
  <si>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</si>
  <si>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</si>
  <si>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</si>
  <si>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</si>
  <si>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</si>
  <si>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</si>
  <si>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</si>
  <si>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</si>
  <si>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</si>
  <si>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</si>
  <si>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</si>
  <si>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</si>
  <si>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</si>
  <si>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</si>
  <si>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</si>
  <si>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</si>
  <si>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</si>
  <si>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</si>
  <si>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</si>
  <si>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</si>
  <si>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</si>
  <si>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</si>
  <si>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</si>
  <si>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</si>
  <si>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</si>
  <si>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</si>
  <si>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</si>
  <si>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</si>
  <si>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</si>
  <si>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</si>
  <si>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</si>
  <si>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</si>
  <si>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</si>
  <si>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</si>
  <si>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</si>
  <si>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</si>
  <si>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</si>
  <si>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</si>
  <si>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</si>
  <si>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</si>
  <si>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</si>
  <si>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</si>
  <si>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</si>
  <si>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</si>
  <si>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</si>
  <si>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</si>
  <si>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</si>
  <si>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</si>
  <si>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</si>
  <si>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</si>
  <si>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</si>
  <si>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</si>
  <si>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</si>
  <si>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</si>
  <si>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</si>
  <si>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</si>
  <si>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</si>
  <si>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</si>
  <si>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</si>
  <si>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</si>
  <si>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</si>
  <si>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</si>
  <si>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</si>
  <si>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</si>
  <si>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</si>
  <si>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</si>
  <si>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</si>
  <si>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</si>
  <si>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</si>
  <si>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</si>
  <si>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</si>
  <si>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</si>
  <si>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</si>
  <si>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</si>
  <si>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</si>
  <si>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</si>
  <si>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</si>
  <si>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</si>
  <si>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</si>
  <si>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</si>
  <si>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</si>
  <si>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</si>
  <si>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</si>
  <si>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</si>
  <si>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</si>
  <si>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</si>
  <si>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</si>
  <si>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</si>
  <si>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</si>
  <si>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</si>
  <si>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</si>
  <si>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</si>
  <si>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</si>
  <si>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</si>
  <si>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</si>
  <si>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</si>
  <si>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</si>
  <si>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</si>
  <si>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</si>
  <si>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</si>
  <si>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</si>
  <si>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</si>
  <si>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</si>
  <si>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</si>
  <si>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</si>
  <si>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</si>
  <si>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</si>
  <si>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</si>
  <si>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</si>
  <si>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</si>
  <si>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</si>
  <si>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</si>
  <si>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</si>
  <si>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</si>
  <si>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</si>
  <si>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</si>
  <si>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</si>
  <si>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</si>
  <si>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</si>
  <si>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</si>
  <si>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</si>
  <si>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</si>
  <si>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</si>
  <si>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</si>
  <si>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</si>
  <si>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</si>
  <si>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</si>
  <si>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</si>
  <si>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</si>
  <si>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</si>
  <si>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</si>
  <si>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</si>
  <si>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</si>
  <si>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</si>
  <si>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</si>
  <si>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</si>
  <si>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</si>
  <si>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</si>
  <si>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</si>
  <si>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</si>
  <si>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</si>
  <si>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</si>
  <si>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</si>
  <si>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</si>
  <si>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</si>
  <si>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</si>
  <si>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</si>
  <si>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</si>
  <si>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</si>
  <si>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</si>
  <si>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</si>
  <si>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</si>
  <si>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</si>
  <si>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</si>
  <si>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</si>
  <si>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</si>
  <si>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</si>
  <si>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</si>
  <si>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</si>
  <si>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</si>
  <si>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</si>
  <si>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</si>
  <si>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</si>
  <si>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</si>
  <si>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</si>
  <si>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</si>
  <si>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</si>
  <si>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</si>
  <si>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</si>
  <si>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</si>
  <si>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</si>
  <si>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</si>
  <si>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</si>
  <si>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</si>
  <si>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</si>
  <si>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</si>
  <si>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</si>
  <si>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</si>
  <si>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</si>
  <si>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</si>
  <si>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</si>
  <si>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</si>
  <si>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</si>
  <si>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</si>
  <si>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</si>
  <si>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</si>
  <si>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</si>
  <si>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</si>
  <si>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</si>
  <si>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</si>
  <si>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</si>
  <si>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</si>
  <si>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</si>
  <si>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</si>
  <si>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</si>
  <si>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</si>
  <si>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</si>
  <si>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</si>
  <si>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</si>
  <si>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</si>
  <si>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</si>
  <si>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</si>
  <si>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</si>
  <si>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</si>
  <si>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</si>
  <si>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</si>
  <si>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</si>
  <si>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</si>
  <si>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</si>
  <si>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</si>
  <si>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</si>
  <si>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</si>
  <si>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</si>
  <si>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</si>
  <si>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</si>
  <si>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</si>
  <si>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</si>
  <si>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</si>
  <si>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</si>
  <si>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</si>
  <si>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</si>
  <si>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</si>
  <si>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</si>
  <si>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</si>
  <si>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</si>
  <si>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</si>
  <si>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</si>
  <si>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</si>
  <si>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</si>
  <si>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</si>
  <si>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</si>
  <si>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</si>
  <si>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</si>
  <si>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</si>
  <si>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</si>
  <si>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</si>
  <si>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</si>
  <si>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</si>
  <si>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</si>
  <si>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</si>
  <si>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</si>
  <si>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</si>
  <si>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</si>
  <si>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</si>
  <si>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</si>
  <si>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</si>
  <si>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</si>
  <si>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</si>
  <si>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</si>
  <si>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</si>
  <si>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</si>
  <si>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</si>
  <si>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</si>
  <si>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</si>
  <si>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</si>
  <si>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</si>
  <si>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</si>
  <si>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</si>
  <si>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</si>
  <si>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</si>
  <si>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</si>
  <si>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</si>
  <si>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</si>
  <si>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</si>
  <si>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</si>
  <si>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</si>
  <si>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</si>
  <si>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</si>
  <si>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</si>
  <si>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</si>
  <si>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</si>
  <si>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</si>
  <si>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</si>
  <si>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</si>
  <si>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</si>
  <si>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</si>
  <si>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</si>
  <si>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</si>
  <si>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</si>
  <si>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</si>
  <si>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</si>
  <si>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</si>
  <si>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</si>
  <si>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</si>
  <si>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</si>
  <si>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</si>
  <si>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</si>
  <si>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</si>
  <si>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</si>
  <si>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</si>
  <si>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</si>
  <si>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</si>
  <si>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</si>
  <si>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</si>
  <si>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</si>
  <si>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</si>
  <si>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</si>
  <si>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</si>
  <si>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</si>
  <si>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</si>
  <si>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</si>
  <si>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</si>
  <si>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</si>
  <si>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</si>
  <si>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</si>
  <si>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</si>
  <si>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</si>
  <si>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</si>
  <si>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</si>
  <si>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</si>
  <si>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</si>
  <si>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</si>
  <si>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</si>
  <si>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</si>
  <si>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</si>
  <si>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</si>
  <si>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</si>
  <si>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</si>
  <si>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</si>
  <si>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</si>
  <si>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</si>
  <si>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</si>
  <si>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</si>
  <si>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</si>
  <si>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</si>
  <si>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</si>
  <si>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</si>
  <si>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</si>
  <si>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</si>
  <si>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</si>
  <si>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</si>
  <si>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</si>
  <si>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</si>
  <si>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</si>
  <si>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</si>
  <si>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</si>
  <si>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</si>
  <si>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</si>
  <si>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</si>
  <si>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</si>
  <si>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</si>
  <si>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</si>
  <si>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</si>
  <si>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</si>
  <si>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</si>
  <si>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</si>
  <si>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</si>
  <si>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</si>
  <si>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</si>
  <si>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</si>
  <si>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</si>
  <si>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</si>
  <si>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</si>
  <si>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</si>
  <si>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</si>
  <si>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</si>
  <si>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</si>
  <si>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</si>
  <si>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</si>
  <si>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</si>
  <si>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</si>
  <si>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</si>
  <si>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</si>
  <si>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</si>
  <si>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</si>
  <si>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</si>
  <si>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</si>
  <si>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</si>
  <si>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</si>
  <si>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</si>
  <si>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</si>
  <si>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</si>
  <si>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</si>
  <si>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</si>
  <si>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</si>
  <si>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</si>
  <si>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</si>
  <si>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</si>
  <si>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</si>
  <si>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</si>
  <si>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</si>
  <si>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</si>
  <si>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</si>
  <si>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</si>
  <si>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</si>
  <si>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</si>
  <si>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</si>
  <si>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</si>
  <si>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</si>
  <si>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</si>
  <si>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</si>
  <si>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</si>
  <si>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</si>
  <si>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</si>
  <si>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</si>
  <si>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</si>
  <si>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</si>
  <si>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</si>
  <si>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</si>
  <si>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</si>
  <si>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</si>
  <si>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</si>
  <si>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</si>
  <si>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</si>
  <si>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</si>
  <si>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</si>
  <si>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</si>
  <si>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</si>
  <si>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</si>
  <si>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</si>
  <si>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</si>
  <si>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</si>
  <si>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</si>
  <si>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</si>
  <si>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</si>
  <si>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</si>
  <si>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</si>
  <si>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</si>
  <si>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</si>
  <si>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</si>
  <si>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</si>
  <si>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</si>
  <si>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</si>
  <si>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</si>
  <si>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</si>
  <si>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</si>
  <si>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</si>
  <si>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</si>
  <si>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</si>
  <si>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</si>
  <si>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</si>
  <si>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</si>
  <si>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</si>
  <si>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</si>
  <si>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</si>
  <si>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</si>
  <si>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</si>
  <si>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</si>
  <si>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</si>
  <si>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</si>
  <si>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</si>
  <si>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</si>
  <si>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</si>
  <si>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</si>
  <si>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</si>
  <si>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</si>
  <si>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</si>
  <si>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</si>
  <si>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</si>
  <si>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</si>
  <si>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</si>
  <si>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</si>
  <si>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</si>
  <si>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</si>
  <si>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</si>
  <si>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</si>
  <si>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</si>
  <si>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</si>
  <si>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</si>
  <si>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</si>
  <si>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</si>
  <si>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</si>
  <si>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</si>
  <si>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</si>
  <si>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</si>
  <si>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</si>
  <si>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</si>
  <si>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</si>
  <si>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</si>
  <si>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</si>
  <si>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</si>
  <si>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</si>
  <si>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</si>
  <si>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</si>
  <si>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</si>
  <si>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</si>
  <si>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</si>
  <si>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</si>
  <si>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</si>
  <si>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</si>
  <si>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</si>
  <si>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</si>
  <si>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</si>
  <si>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</si>
  <si>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</si>
  <si>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</si>
  <si>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</si>
  <si>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</si>
  <si>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</si>
  <si>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</si>
  <si>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</si>
  <si>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</si>
  <si>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</si>
  <si>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</si>
  <si>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</si>
  <si>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</si>
  <si>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</si>
  <si>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</si>
  <si>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</si>
  <si>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</si>
  <si>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</si>
  <si>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</si>
  <si>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</si>
  <si>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</si>
  <si>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</si>
  <si>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</si>
  <si>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</si>
  <si>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</si>
  <si>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</si>
  <si>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</si>
  <si>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</si>
  <si>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</si>
  <si>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</si>
  <si>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</si>
  <si>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</si>
  <si>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</si>
  <si>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</si>
  <si>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</si>
  <si>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</si>
  <si>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</si>
  <si>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</si>
  <si>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</si>
  <si>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</si>
  <si>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</si>
  <si>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</si>
  <si>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</si>
  <si>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</si>
  <si>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</si>
  <si>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</si>
  <si>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</si>
  <si>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</si>
  <si>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</si>
  <si>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</si>
  <si>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</si>
  <si>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</si>
  <si>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</si>
  <si>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</si>
  <si>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</si>
  <si>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</si>
  <si>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</si>
  <si>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</si>
  <si>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</si>
  <si>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</si>
  <si>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</si>
  <si>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</si>
  <si>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</si>
  <si>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</si>
  <si>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</si>
  <si>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</si>
  <si>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</si>
  <si>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</si>
  <si>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</si>
  <si>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</si>
  <si>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</si>
  <si>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</si>
  <si>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</si>
  <si>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</si>
  <si>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</si>
  <si>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</si>
  <si>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</si>
  <si>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</si>
  <si>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</si>
  <si>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</si>
  <si>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</si>
  <si>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</si>
  <si>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</si>
  <si>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</si>
  <si>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</si>
  <si>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</si>
  <si>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</si>
  <si>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</si>
  <si>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</si>
  <si>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</si>
  <si>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</si>
  <si>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</si>
  <si>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</si>
  <si>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</si>
  <si>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</si>
  <si>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</si>
  <si>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</si>
  <si>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</si>
  <si>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</si>
  <si>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</si>
  <si>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</si>
  <si>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</si>
  <si>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</si>
  <si>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</si>
  <si>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</si>
  <si>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</si>
  <si>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</si>
  <si>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</si>
  <si>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</si>
  <si>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</si>
  <si>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</si>
  <si>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</si>
  <si>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</si>
  <si>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</si>
  <si>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</si>
  <si>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</si>
  <si>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</si>
  <si>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</si>
  <si>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</si>
  <si>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</si>
  <si>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</si>
  <si>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</si>
  <si>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</si>
  <si>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</si>
  <si>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</si>
  <si>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</si>
  <si>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</si>
  <si>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</si>
  <si>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</si>
  <si>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</si>
  <si>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</si>
  <si>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</si>
  <si>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</si>
  <si>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</si>
  <si>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</si>
  <si>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</si>
  <si>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</si>
  <si>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</si>
  <si>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</si>
  <si>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</si>
  <si>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</si>
  <si>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</si>
  <si>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</si>
  <si>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</si>
  <si>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</si>
  <si>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</si>
  <si>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</si>
  <si>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</si>
  <si>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</si>
  <si>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</si>
  <si>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</si>
  <si>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</si>
  <si>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</si>
  <si>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</si>
  <si>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</si>
  <si>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</si>
  <si>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</si>
  <si>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</si>
  <si>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</si>
  <si>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</si>
  <si>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</si>
  <si>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</si>
  <si>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</si>
  <si>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</si>
  <si>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</si>
  <si>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</si>
  <si>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</si>
  <si>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</si>
  <si>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</si>
  <si>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</si>
  <si>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</si>
  <si>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</si>
  <si>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</si>
  <si>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</si>
  <si>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</si>
  <si>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</si>
  <si>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</si>
  <si>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</si>
  <si>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</si>
  <si>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</si>
  <si>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</si>
  <si>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</si>
  <si>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</si>
  <si>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</si>
  <si>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</si>
  <si>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</si>
  <si>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</si>
  <si>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</si>
  <si>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</si>
  <si>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</si>
  <si>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</si>
  <si>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</si>
  <si>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</si>
  <si>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</si>
  <si>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</si>
  <si>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</si>
  <si>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</si>
  <si>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</si>
  <si>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</si>
  <si>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</si>
  <si>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</si>
  <si>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</si>
  <si>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</si>
  <si>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</si>
  <si>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</si>
  <si>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</si>
  <si>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</si>
  <si>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</si>
  <si>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</si>
  <si>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</si>
  <si>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</si>
  <si>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</si>
  <si>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</si>
  <si>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</si>
  <si>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</si>
  <si>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</si>
  <si>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</si>
  <si>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</si>
  <si>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</si>
  <si>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</si>
  <si>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</si>
  <si>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</si>
  <si>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</si>
  <si>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</si>
  <si>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</si>
  <si>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</si>
  <si>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</si>
  <si>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</si>
  <si>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</si>
  <si>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</si>
  <si>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</si>
  <si>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</si>
  <si>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</si>
  <si>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</si>
  <si>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</si>
  <si>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</si>
  <si>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</si>
  <si>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</si>
  <si>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</si>
  <si>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</si>
  <si>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</si>
  <si>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</si>
  <si>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</si>
  <si>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</si>
  <si>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</si>
  <si>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</si>
  <si>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</si>
  <si>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</si>
  <si>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</si>
  <si>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</si>
  <si>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</si>
  <si>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</si>
  <si>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</si>
  <si>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</si>
  <si>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</si>
  <si>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</si>
  <si>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</si>
  <si>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</si>
  <si>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</si>
  <si>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</si>
  <si>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</si>
  <si>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</si>
  <si>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</si>
  <si>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</si>
  <si>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</si>
  <si>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</si>
  <si>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</si>
  <si>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</si>
  <si>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</si>
  <si>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</si>
  <si>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</si>
  <si>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</si>
  <si>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</si>
  <si>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</si>
  <si>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</si>
  <si>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</si>
  <si>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</si>
  <si>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</si>
  <si>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</si>
  <si>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</si>
  <si>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</si>
  <si>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</si>
  <si>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</si>
  <si>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</si>
  <si>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</si>
  <si>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</si>
  <si>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</si>
  <si>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</si>
  <si>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</si>
  <si>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</si>
  <si>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</si>
  <si>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</si>
  <si>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</si>
  <si>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</si>
  <si>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</si>
  <si>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</si>
  <si>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</si>
  <si>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</si>
  <si>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</si>
  <si>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</si>
  <si>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</si>
  <si>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</si>
  <si>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</si>
  <si>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</si>
  <si>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</si>
  <si>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</si>
  <si>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</si>
  <si>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</si>
  <si>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</si>
  <si>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</si>
  <si>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</si>
  <si>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</si>
  <si>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</si>
  <si>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</si>
  <si>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</si>
  <si>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</si>
  <si>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</si>
  <si>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</si>
  <si>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</si>
  <si>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</si>
  <si>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</si>
  <si>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</si>
  <si>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</si>
  <si>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</si>
  <si>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</si>
  <si>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</si>
  <si>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</si>
  <si>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</si>
  <si>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</si>
  <si>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</si>
  <si>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</si>
  <si>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</si>
  <si>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</si>
  <si>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</si>
  <si>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</si>
  <si>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</si>
  <si>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</si>
  <si>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</si>
  <si>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</si>
  <si>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</si>
  <si>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</si>
  <si>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</si>
  <si>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</si>
  <si>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</si>
  <si>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</si>
  <si>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</si>
  <si>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</si>
  <si>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</si>
  <si>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</si>
  <si>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</si>
  <si>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</si>
  <si>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</si>
  <si>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</si>
  <si>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</si>
  <si>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</si>
  <si>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</si>
  <si>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</si>
  <si>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</si>
  <si>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</si>
  <si>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</si>
  <si>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</si>
  <si>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</si>
  <si>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</si>
  <si>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</si>
  <si>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</si>
  <si>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</si>
  <si>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</si>
  <si>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</si>
  <si>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</si>
  <si>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</si>
  <si>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</si>
  <si>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</si>
  <si>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</si>
  <si>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</si>
  <si>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</si>
  <si>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</si>
  <si>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</si>
  <si>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</si>
  <si>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</si>
  <si>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</si>
  <si>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</si>
  <si>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</si>
  <si>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</si>
  <si>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</si>
  <si>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</si>
  <si>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</si>
  <si>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</si>
  <si>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</si>
  <si>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</si>
  <si>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</si>
  <si>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</si>
  <si>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</si>
  <si>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</si>
  <si>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</si>
  <si>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</si>
  <si>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</si>
  <si>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</si>
  <si>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</si>
  <si>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</si>
  <si>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</si>
  <si>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</si>
  <si>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</si>
  <si>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</si>
  <si>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</si>
  <si>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</si>
  <si>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</si>
  <si>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</si>
  <si>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</si>
  <si>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</si>
  <si>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</si>
  <si>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</si>
  <si>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</si>
  <si>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</si>
  <si>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</si>
  <si>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</si>
  <si>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</si>
  <si>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</si>
  <si>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</si>
  <si>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</si>
  <si>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</si>
  <si>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</si>
  <si>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</si>
  <si>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</si>
  <si>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</si>
  <si>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</si>
  <si>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</si>
  <si>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</si>
  <si>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</si>
  <si>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</si>
  <si>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</si>
  <si>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</si>
  <si>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</si>
  <si>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</si>
  <si>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</si>
  <si>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</si>
  <si>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</si>
  <si>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</si>
  <si>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</si>
  <si>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</si>
  <si>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</si>
  <si>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</si>
  <si>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</si>
  <si>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</si>
  <si>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</si>
  <si>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</si>
  <si>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</si>
  <si>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</si>
  <si>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</si>
  <si>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</si>
  <si>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</si>
  <si>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</si>
  <si>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</si>
  <si>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</si>
  <si>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</si>
  <si>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</si>
  <si>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</si>
  <si>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</si>
  <si>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</si>
  <si>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</si>
  <si>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</si>
  <si>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</si>
  <si>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</si>
  <si>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</si>
  <si>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</si>
  <si>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</si>
  <si>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</si>
  <si>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</si>
  <si>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</si>
  <si>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</si>
  <si>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</si>
  <si>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</si>
  <si>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</si>
  <si>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</si>
  <si>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</si>
  <si>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</si>
  <si>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</si>
  <si>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</si>
  <si>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</si>
  <si>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</si>
  <si>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</si>
  <si>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</si>
  <si>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</si>
  <si>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</si>
  <si>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</si>
  <si>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</si>
  <si>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</si>
  <si>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</si>
  <si>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</si>
  <si>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</si>
  <si>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</si>
  <si>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</si>
  <si>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</si>
  <si>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</si>
  <si>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</si>
  <si>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</si>
  <si>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</si>
  <si>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</si>
  <si>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</si>
  <si>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</si>
  <si>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</si>
  <si>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</si>
  <si>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</si>
  <si>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</si>
  <si>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</si>
  <si>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</si>
  <si>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</si>
  <si>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</si>
  <si>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</si>
  <si>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</si>
  <si>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</si>
  <si>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</si>
  <si>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</si>
  <si>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</si>
  <si>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</si>
  <si>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</si>
  <si>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</si>
  <si>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</si>
  <si>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</si>
  <si>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</si>
  <si>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</si>
  <si>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</si>
  <si>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</si>
  <si>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</si>
  <si>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</si>
  <si>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</si>
  <si>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</si>
  <si>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</si>
  <si>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</si>
  <si>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</si>
  <si>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</si>
  <si>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</si>
  <si>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</si>
  <si>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</si>
  <si>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</si>
  <si>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</si>
  <si>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</si>
  <si>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</si>
  <si>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</si>
  <si>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</si>
  <si>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</si>
  <si>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</si>
  <si>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</si>
  <si>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</si>
  <si>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</si>
  <si>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</si>
  <si>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</si>
  <si>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</si>
  <si>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</si>
  <si>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</si>
  <si>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</si>
  <si>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</si>
  <si>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</si>
  <si>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</si>
  <si>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</si>
  <si>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</si>
  <si>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</si>
  <si>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</si>
  <si>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</si>
  <si>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</si>
  <si>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</si>
  <si>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</si>
  <si>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</si>
  <si>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</si>
  <si>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</si>
  <si>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</si>
  <si>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</si>
  <si>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</si>
  <si>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</si>
  <si>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</si>
  <si>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</si>
  <si>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</si>
  <si>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</si>
  <si>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</si>
  <si>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</si>
  <si>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</si>
  <si>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</si>
  <si>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</si>
  <si>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</si>
  <si>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</si>
  <si>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</si>
  <si>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</si>
  <si>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</si>
  <si>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</si>
  <si>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</si>
  <si>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</si>
  <si>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</si>
  <si>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</si>
  <si>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</si>
  <si>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</si>
  <si>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</si>
  <si>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</si>
  <si>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</si>
  <si>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</si>
  <si>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</si>
  <si>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</si>
  <si>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</si>
  <si>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</si>
  <si>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</si>
  <si>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</si>
  <si>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</si>
  <si>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</si>
  <si>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</si>
  <si>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</si>
  <si>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</si>
  <si>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</si>
  <si>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</si>
  <si>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</si>
  <si>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</si>
  <si>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</si>
  <si>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</si>
  <si>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</si>
  <si>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</si>
  <si>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</si>
  <si>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</si>
  <si>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</si>
  <si>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</si>
  <si>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</si>
  <si>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</si>
  <si>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</si>
  <si>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</si>
  <si>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</si>
  <si>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</si>
  <si>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</si>
  <si>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</si>
  <si>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</si>
  <si>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</si>
  <si>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</si>
  <si>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</si>
  <si>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</si>
  <si>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</si>
  <si>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</si>
  <si>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</si>
  <si>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</si>
  <si>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</si>
  <si>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</si>
  <si>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</si>
  <si>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</si>
  <si>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</si>
  <si>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</si>
  <si>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</si>
  <si>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</si>
  <si>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</si>
  <si>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</si>
  <si>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</si>
  <si>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</si>
  <si>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</si>
  <si>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</si>
  <si>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</si>
  <si>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</si>
  <si>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</si>
  <si>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</si>
  <si>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</si>
  <si>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</si>
  <si>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</si>
  <si>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</si>
  <si>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</si>
  <si>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</si>
  <si>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</si>
  <si>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</si>
  <si>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</si>
  <si>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</si>
  <si>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</si>
  <si>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</si>
  <si>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</si>
  <si>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</si>
  <si>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</si>
  <si>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</si>
  <si>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</si>
  <si>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</si>
  <si>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</si>
  <si>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</si>
  <si>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</si>
  <si>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</si>
  <si>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</si>
  <si>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</si>
  <si>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</si>
  <si>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</si>
  <si>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</si>
  <si>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</si>
  <si>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</si>
  <si>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</si>
  <si>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</si>
  <si>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</si>
  <si>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</si>
  <si>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</si>
  <si>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</si>
  <si>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</si>
  <si>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</si>
  <si>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</si>
  <si>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</si>
  <si>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</si>
  <si>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</si>
  <si>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</si>
  <si>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</si>
  <si>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</si>
  <si>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</si>
  <si>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</si>
  <si>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</si>
  <si>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</si>
  <si>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</si>
  <si>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</si>
  <si>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</si>
  <si>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</si>
  <si>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</si>
  <si>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</si>
  <si>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</si>
  <si>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</si>
  <si>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</si>
  <si>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</si>
  <si>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</si>
  <si>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</si>
  <si>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</si>
  <si>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</si>
  <si>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</si>
  <si>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</si>
  <si>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</si>
  <si>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</si>
  <si>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</si>
  <si>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</si>
  <si>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</si>
  <si>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</si>
  <si>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</si>
  <si>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</si>
  <si>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</si>
  <si>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</si>
  <si>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</si>
  <si>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</si>
  <si>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</si>
  <si>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</si>
  <si>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</si>
  <si>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</si>
  <si>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</si>
  <si>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</si>
  <si>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</si>
  <si>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</si>
  <si>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</si>
  <si>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</si>
  <si>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</si>
  <si>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</si>
  <si>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</si>
  <si>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</si>
  <si>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</si>
  <si>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</si>
  <si>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</si>
  <si>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</si>
  <si>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</si>
  <si>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</si>
  <si>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</si>
  <si>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</si>
  <si>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</si>
  <si>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</si>
  <si>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</si>
  <si>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</si>
  <si>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</si>
  <si>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</si>
  <si>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</si>
  <si>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</si>
  <si>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</si>
  <si>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</si>
  <si>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</si>
  <si>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</si>
  <si>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</si>
  <si>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</si>
  <si>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</si>
  <si>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</si>
  <si>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</si>
  <si>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</si>
  <si>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</si>
  <si>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</si>
  <si>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</si>
  <si>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</si>
  <si>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</si>
  <si>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</si>
  <si>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</si>
  <si>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</si>
  <si>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</si>
  <si>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</si>
  <si>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</si>
  <si>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</si>
  <si>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</si>
  <si>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</si>
  <si>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</si>
  <si>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</si>
  <si>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</si>
  <si>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</si>
  <si>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</si>
  <si>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</si>
  <si>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</si>
  <si>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</si>
  <si>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</si>
  <si>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</si>
  <si>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</si>
  <si>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</si>
  <si>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</si>
  <si>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</si>
  <si>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</si>
  <si>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</si>
  <si>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</si>
  <si>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</si>
  <si>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</si>
  <si>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</si>
  <si>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</si>
  <si>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</si>
  <si>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</si>
  <si>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</si>
  <si>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</si>
  <si>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</si>
  <si>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</si>
  <si>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</si>
  <si>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</si>
  <si>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</si>
  <si>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</si>
  <si>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</si>
  <si>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</si>
  <si>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</si>
  <si>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</si>
  <si>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</si>
  <si>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</si>
  <si>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</si>
  <si>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</si>
  <si>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</si>
  <si>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</si>
  <si>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</si>
  <si>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</si>
  <si>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</si>
  <si>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</si>
  <si>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</si>
  <si>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</si>
  <si>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</si>
  <si>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</si>
  <si>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</si>
  <si>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</si>
  <si>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</si>
  <si>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</si>
  <si>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</si>
  <si>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</si>
  <si>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</si>
  <si>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</si>
  <si>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</si>
  <si>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</si>
  <si>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</si>
  <si>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</si>
  <si>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</si>
  <si>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</si>
  <si>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</si>
  <si>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</si>
  <si>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</si>
  <si>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</si>
  <si>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</si>
  <si>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</si>
  <si>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</si>
  <si>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</si>
  <si>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</si>
  <si>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</si>
  <si>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</si>
  <si>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</si>
  <si>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</si>
  <si>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</si>
  <si>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</si>
  <si>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</si>
  <si>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</si>
  <si>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</si>
  <si>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</si>
  <si>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</si>
  <si>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</si>
  <si>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</si>
  <si>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</si>
  <si>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</si>
  <si>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</si>
  <si>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</si>
  <si>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</si>
  <si>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</si>
  <si>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</si>
  <si>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</si>
  <si>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</si>
  <si>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</si>
  <si>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</si>
  <si>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</si>
  <si>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</si>
  <si>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</si>
  <si>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</si>
  <si>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</si>
  <si>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</si>
  <si>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</si>
  <si>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</si>
  <si>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</si>
  <si>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</si>
  <si>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</si>
  <si>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</si>
  <si>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</si>
  <si>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</si>
  <si>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</si>
  <si>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</si>
  <si>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</si>
  <si>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</si>
  <si>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</si>
  <si>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</si>
  <si>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</si>
  <si>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</si>
  <si>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</si>
  <si>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</si>
  <si>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</si>
  <si>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</si>
  <si>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</si>
  <si>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</si>
  <si>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</si>
  <si>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</si>
  <si>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</si>
  <si>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</si>
  <si>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</si>
  <si>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</si>
  <si>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</si>
  <si>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</si>
  <si>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</si>
  <si>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</si>
  <si>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</si>
  <si>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</si>
  <si>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</si>
  <si>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</si>
  <si>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</si>
  <si>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</si>
  <si>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</si>
  <si>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</si>
  <si>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</si>
  <si>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</si>
  <si>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</si>
  <si>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</si>
  <si>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</si>
  <si>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</si>
  <si>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</si>
  <si>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</si>
  <si>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</si>
  <si>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</si>
  <si>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</si>
  <si>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</si>
  <si>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</si>
  <si>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</si>
  <si>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</si>
  <si>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</si>
  <si>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</si>
  <si>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</si>
  <si>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</si>
  <si>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</si>
  <si>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</si>
  <si>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</si>
  <si>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</si>
  <si>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</si>
  <si>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</si>
  <si>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</si>
  <si>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</si>
  <si>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</si>
  <si>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</si>
  <si>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</si>
  <si>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</si>
  <si>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</si>
  <si>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</si>
  <si>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</si>
  <si>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</si>
  <si>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</si>
  <si>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</si>
  <si>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</si>
  <si>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</si>
  <si>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</si>
  <si>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</si>
  <si>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</si>
  <si>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</si>
  <si>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</si>
  <si>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</si>
  <si>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</si>
  <si>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</si>
  <si>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</si>
  <si>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</si>
  <si>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</si>
  <si>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</si>
  <si>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</si>
  <si>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</si>
  <si>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</si>
  <si>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</si>
  <si>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</si>
  <si>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</si>
  <si>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</si>
  <si>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</si>
  <si>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</si>
  <si>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</si>
  <si>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</si>
  <si>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</si>
  <si>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</si>
  <si>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</si>
  <si>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</si>
  <si>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</si>
  <si>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</si>
  <si>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</si>
  <si>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</si>
  <si>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</si>
  <si>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</si>
  <si>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</si>
  <si>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</si>
  <si>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</si>
  <si>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</si>
  <si>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</si>
  <si>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</si>
  <si>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</si>
  <si>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</si>
  <si>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</si>
  <si>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</si>
  <si>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</si>
  <si>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</si>
  <si>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</si>
  <si>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</si>
  <si>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</si>
  <si>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</si>
  <si>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</si>
  <si>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</si>
  <si>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</si>
  <si>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</si>
  <si>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</si>
  <si>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</si>
  <si>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</si>
  <si>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</si>
  <si>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</si>
  <si>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</si>
  <si>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</si>
  <si>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</si>
  <si>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</si>
  <si>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</si>
  <si>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</si>
  <si>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</si>
  <si>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</si>
  <si>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</si>
  <si>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</si>
  <si>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</si>
  <si>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</si>
  <si>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</si>
  <si>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</si>
  <si>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</si>
  <si>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</si>
  <si>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</si>
  <si>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</si>
  <si>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</si>
  <si>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</si>
  <si>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</si>
  <si>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</si>
  <si>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</si>
  <si>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</si>
  <si>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</si>
  <si>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</si>
  <si>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</si>
  <si>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</si>
  <si>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</si>
  <si>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</si>
  <si>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</si>
  <si>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</si>
  <si>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</si>
  <si>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</si>
  <si>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</si>
  <si>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</si>
  <si>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</si>
  <si>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</si>
  <si>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</si>
  <si>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</si>
  <si>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</si>
  <si>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</si>
  <si>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</si>
  <si>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</si>
  <si>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</si>
  <si>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</si>
  <si>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</si>
  <si>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</si>
  <si>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</si>
  <si>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</si>
  <si>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</si>
  <si>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</si>
  <si>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</si>
  <si>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</si>
  <si>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</si>
  <si>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</si>
  <si>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</si>
  <si>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</si>
  <si>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</si>
  <si>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</si>
  <si>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</si>
  <si>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</si>
  <si>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</si>
  <si>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</si>
  <si>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</si>
  <si>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</si>
  <si>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</si>
  <si>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</si>
  <si>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</si>
  <si>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</si>
  <si>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</si>
  <si>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</si>
  <si>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</si>
  <si>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</si>
  <si>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</si>
  <si>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</si>
  <si>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</si>
  <si>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</si>
  <si>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</si>
  <si>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</si>
  <si>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</si>
  <si>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</si>
  <si>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</si>
  <si>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</si>
  <si>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</si>
  <si>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</si>
  <si>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</si>
  <si>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</si>
  <si>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</si>
  <si>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</si>
  <si>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</si>
  <si>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</si>
  <si>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</si>
  <si>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</si>
  <si>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</si>
  <si>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</si>
  <si>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</si>
  <si>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</si>
  <si>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</si>
  <si>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</si>
  <si>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</si>
  <si>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</si>
  <si>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</si>
  <si>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</si>
  <si>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</si>
  <si>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</si>
  <si>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</si>
  <si>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</si>
  <si>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</si>
  <si>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</si>
  <si>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</si>
  <si>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</si>
  <si>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</si>
  <si>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</si>
  <si>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</si>
  <si>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</si>
  <si>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</si>
  <si>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</si>
  <si>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</si>
  <si>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</si>
  <si>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</si>
  <si>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</si>
  <si>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</si>
  <si>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</si>
  <si>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</si>
  <si>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</si>
  <si>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</si>
  <si>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</si>
  <si>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</si>
  <si>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</si>
  <si>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</si>
  <si>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</si>
  <si>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</si>
  <si>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</si>
  <si>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</si>
  <si>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</si>
  <si>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</si>
  <si>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</si>
  <si>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</si>
  <si>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</si>
  <si>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</si>
  <si>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</si>
  <si>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</si>
  <si>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</si>
  <si>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</si>
  <si>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</si>
  <si>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</si>
  <si>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</si>
  <si>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</si>
  <si>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</si>
  <si>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</si>
  <si>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</si>
  <si>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</si>
  <si>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</si>
  <si>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</si>
  <si>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</si>
  <si>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</si>
  <si>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</si>
  <si>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</si>
  <si>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</si>
  <si>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</si>
  <si>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</si>
  <si>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</si>
  <si>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</si>
  <si>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</si>
  <si>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</si>
  <si>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</si>
  <si>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</si>
  <si>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</si>
  <si>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</si>
  <si>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</si>
  <si>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</si>
  <si>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</si>
  <si>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</si>
  <si>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</si>
  <si>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</si>
  <si>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</si>
  <si>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</si>
  <si>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</si>
  <si>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</si>
  <si>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</si>
  <si>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</si>
  <si>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</si>
  <si>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</si>
  <si>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</si>
  <si>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</si>
  <si>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</si>
  <si>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</si>
  <si>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</si>
  <si>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</si>
  <si>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</si>
  <si>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</si>
  <si>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</si>
  <si>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</si>
  <si>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</si>
  <si>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</si>
  <si>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</si>
  <si>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</si>
  <si>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</si>
  <si>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</si>
  <si>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</si>
  <si>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</si>
  <si>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</si>
  <si>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</si>
  <si>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</si>
  <si>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</si>
  <si>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</si>
  <si>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</si>
  <si>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</si>
  <si>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</si>
  <si>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</si>
  <si>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</si>
  <si>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</si>
  <si>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</si>
  <si>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</si>
  <si>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</si>
  <si>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</si>
  <si>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</si>
  <si>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</si>
  <si>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</si>
  <si>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</si>
  <si>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</si>
  <si>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</si>
  <si>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</si>
  <si>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</si>
  <si>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</si>
  <si>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</si>
  <si>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</si>
  <si>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</si>
  <si>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</si>
  <si>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</si>
  <si>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</si>
  <si>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</si>
  <si>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</si>
  <si>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</si>
  <si>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</si>
  <si>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</si>
  <si>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</si>
  <si>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</si>
  <si>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</si>
  <si>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</si>
  <si>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</si>
  <si>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</si>
  <si>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</si>
  <si>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</si>
  <si>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</si>
  <si>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</si>
  <si>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</si>
  <si>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</si>
  <si>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</si>
  <si>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</si>
  <si>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</si>
  <si>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</si>
  <si>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</si>
  <si>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</si>
  <si>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</si>
  <si>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</si>
  <si>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</si>
  <si>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</si>
  <si>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</si>
  <si>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</si>
  <si>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</si>
  <si>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</si>
  <si>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</si>
  <si>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</si>
  <si>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</si>
  <si>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</si>
  <si>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</si>
  <si>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</si>
  <si>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</si>
  <si>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</si>
  <si>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</si>
  <si>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</si>
  <si>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</si>
  <si>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</si>
  <si>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</si>
  <si>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</si>
  <si>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</si>
  <si>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</si>
  <si>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</si>
  <si>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</si>
  <si>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</si>
  <si>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</si>
  <si>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</si>
  <si>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</si>
  <si>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</si>
  <si>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</si>
  <si>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</si>
  <si>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</si>
  <si>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</si>
  <si>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</si>
  <si>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</si>
  <si>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</si>
  <si>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</si>
  <si>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</si>
  <si>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</si>
  <si>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</si>
  <si>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</si>
  <si>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</si>
  <si>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</si>
  <si>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</si>
  <si>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</si>
  <si>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</si>
  <si>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</si>
  <si>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</si>
  <si>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</si>
  <si>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</si>
  <si>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</si>
  <si>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</si>
  <si>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</si>
  <si>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</si>
  <si>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</si>
  <si>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</si>
  <si>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</si>
  <si>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</si>
  <si>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</si>
  <si>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</si>
  <si>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</si>
  <si>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</si>
  <si>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</si>
  <si>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</si>
  <si>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</si>
  <si>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</si>
  <si>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</si>
  <si>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</si>
  <si>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</si>
  <si>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</si>
  <si>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</si>
  <si>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</si>
  <si>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</si>
  <si>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</si>
  <si>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</si>
  <si>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</si>
  <si>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</si>
  <si>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</si>
  <si>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</si>
  <si>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</si>
  <si>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</si>
  <si>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</si>
  <si>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</si>
  <si>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</si>
  <si>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</si>
  <si>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</si>
  <si>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</si>
  <si>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</si>
  <si>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</si>
  <si>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</si>
  <si>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</si>
  <si>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</si>
  <si>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</si>
  <si>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</si>
  <si>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</si>
  <si>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</si>
  <si>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</si>
  <si>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</si>
  <si>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</si>
  <si>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</si>
  <si>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</si>
  <si>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</si>
  <si>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</si>
  <si>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</si>
  <si>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</si>
  <si>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</si>
  <si>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</si>
  <si>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</si>
  <si>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</si>
  <si>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</si>
  <si>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</si>
  <si>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</si>
  <si>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</si>
  <si>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</si>
  <si>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</si>
  <si>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</si>
  <si>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</si>
  <si>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</si>
  <si>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</si>
  <si>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</si>
  <si>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</si>
  <si>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</si>
  <si>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</si>
  <si>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</si>
  <si>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</si>
  <si>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</si>
  <si>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</si>
  <si>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</si>
  <si>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</si>
  <si>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</si>
  <si>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</si>
  <si>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</si>
  <si>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</si>
  <si>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</si>
  <si>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</si>
  <si>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</si>
  <si>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</si>
  <si>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</si>
  <si>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</si>
  <si>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</si>
  <si>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</si>
  <si>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</si>
  <si>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</si>
  <si>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</si>
  <si>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</si>
  <si>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</si>
  <si>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</si>
  <si>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</si>
  <si>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</si>
  <si>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</si>
  <si>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</si>
  <si>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</si>
  <si>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</si>
  <si>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</si>
  <si>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</si>
  <si>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</si>
  <si>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</si>
  <si>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</si>
  <si>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</si>
  <si>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</si>
  <si>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</si>
  <si>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</si>
  <si>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</si>
  <si>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</si>
  <si>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</si>
  <si>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</si>
  <si>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</si>
  <si>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</si>
  <si>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</si>
  <si>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</si>
  <si>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</si>
  <si>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</si>
  <si>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</si>
  <si>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</si>
  <si>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</si>
  <si>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</si>
  <si>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</si>
  <si>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</si>
  <si>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</si>
  <si>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</si>
  <si>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</si>
  <si>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</si>
  <si>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</si>
  <si>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</si>
  <si>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</si>
  <si>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</si>
  <si>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</si>
  <si>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</si>
  <si>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</si>
  <si>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</si>
  <si>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</si>
  <si>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</si>
  <si>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</si>
  <si>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</si>
  <si>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</si>
  <si>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</si>
  <si>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</si>
  <si>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</si>
  <si>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</si>
  <si>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</si>
  <si>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</si>
  <si>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</si>
  <si>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</si>
  <si>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</si>
  <si>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</si>
  <si>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</si>
  <si>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</si>
  <si>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</si>
  <si>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</si>
  <si>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</si>
  <si>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</si>
  <si>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</si>
  <si>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</si>
  <si>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</si>
  <si>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</si>
  <si>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</si>
  <si>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</si>
  <si>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</si>
  <si>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</si>
  <si>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</si>
  <si>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</si>
  <si>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</si>
  <si>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</si>
  <si>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</si>
  <si>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</si>
  <si>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</si>
  <si>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</si>
  <si>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</si>
  <si>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</si>
  <si>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</si>
  <si>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</si>
  <si>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</si>
  <si>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</si>
  <si>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</si>
  <si>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</si>
  <si>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</si>
  <si>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</si>
  <si>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</si>
  <si>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</si>
  <si>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</si>
  <si>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</si>
  <si>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</si>
  <si>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</si>
  <si>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</si>
  <si>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</si>
  <si>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</si>
  <si>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</si>
  <si>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</si>
  <si>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</si>
  <si>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</si>
  <si>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</si>
  <si>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</si>
  <si>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</si>
  <si>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</si>
  <si>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</si>
  <si>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</si>
  <si>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</si>
  <si>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</si>
  <si>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</si>
  <si>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</si>
  <si>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</si>
  <si>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</si>
  <si>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</si>
  <si>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</si>
  <si>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</si>
  <si>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</si>
  <si>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</si>
  <si>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</si>
  <si>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</si>
  <si>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</si>
  <si>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</si>
  <si>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</si>
  <si>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</si>
  <si>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</si>
  <si>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</si>
  <si>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</si>
  <si>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</si>
  <si>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</si>
  <si>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</si>
  <si>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</si>
  <si>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</si>
  <si>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</si>
  <si>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</si>
  <si>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</si>
  <si>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</si>
  <si>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</si>
  <si>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</si>
  <si>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</si>
  <si>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</si>
  <si>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</si>
  <si>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</si>
  <si>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</si>
  <si>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</si>
  <si>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</si>
  <si>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</si>
  <si>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</si>
  <si>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</si>
  <si>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</si>
  <si>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</si>
  <si>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</si>
  <si>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</si>
  <si>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</si>
  <si>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</si>
  <si>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</si>
  <si>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</si>
  <si>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</si>
  <si>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</si>
  <si>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</si>
  <si>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</si>
  <si>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</si>
  <si>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</si>
  <si>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</si>
  <si>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</si>
  <si>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</si>
  <si>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</si>
  <si>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</si>
  <si>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</si>
  <si>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</si>
  <si>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</si>
  <si>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</si>
  <si>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</si>
  <si>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</si>
  <si>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</si>
  <si>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</si>
  <si>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</si>
  <si>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</si>
  <si>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</si>
  <si>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</si>
  <si>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</si>
  <si>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</si>
  <si>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</si>
  <si>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</si>
  <si>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</si>
  <si>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</si>
  <si>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</si>
  <si>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</si>
  <si>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</si>
  <si>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</si>
  <si>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</si>
  <si>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</si>
  <si>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</si>
  <si>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</si>
  <si>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</si>
  <si>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</si>
  <si>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</si>
  <si>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</si>
  <si>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</si>
  <si>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</si>
  <si>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</si>
  <si>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</si>
  <si>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</si>
  <si>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</si>
  <si>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</si>
  <si>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</si>
  <si>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</si>
  <si>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</si>
  <si>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</si>
  <si>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</si>
  <si>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</si>
  <si>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</si>
  <si>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</si>
  <si>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</si>
  <si>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</si>
  <si>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</si>
  <si>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</si>
  <si>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</si>
  <si>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</si>
  <si>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</si>
  <si>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</si>
  <si>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</si>
  <si>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</si>
  <si>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</si>
  <si>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</si>
  <si>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</si>
  <si>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</si>
  <si>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</si>
  <si>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</si>
  <si>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</si>
  <si>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</si>
  <si>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</si>
  <si>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</si>
  <si>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</si>
  <si>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</si>
  <si>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</si>
  <si>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</si>
  <si>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</si>
  <si>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</si>
  <si>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</si>
  <si>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</si>
  <si>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</si>
  <si>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</si>
  <si>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</si>
  <si>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</si>
  <si>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</si>
  <si>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</si>
  <si>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</si>
  <si>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</si>
  <si>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</si>
  <si>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</si>
  <si>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</si>
  <si>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</si>
  <si>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</si>
  <si>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</si>
  <si>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</si>
  <si>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</si>
  <si>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</si>
  <si>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</si>
  <si>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</si>
  <si>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</si>
  <si>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</si>
  <si>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</si>
  <si>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</si>
  <si>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</si>
  <si>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</si>
  <si>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</si>
  <si>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</si>
  <si>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</si>
  <si>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</si>
  <si>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</si>
  <si>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</si>
  <si>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</si>
  <si>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</si>
  <si>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</si>
  <si>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</si>
  <si>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</si>
  <si>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</si>
  <si>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</si>
  <si>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</si>
  <si>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</si>
  <si>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</si>
  <si>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</si>
  <si>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</si>
  <si>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</si>
  <si>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</si>
  <si>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</si>
  <si>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</si>
  <si>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</si>
  <si>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</si>
  <si>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</si>
  <si>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</si>
  <si>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</si>
  <si>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</si>
  <si>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</si>
  <si>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</si>
  <si>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</si>
  <si>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</si>
  <si>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</si>
  <si>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</si>
  <si>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</si>
  <si>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</si>
  <si>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</si>
  <si>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</si>
  <si>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</si>
  <si>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</si>
  <si>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</si>
  <si>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</si>
  <si>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</si>
  <si>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</si>
  <si>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</si>
  <si>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</si>
  <si>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</si>
  <si>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</si>
  <si>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</si>
  <si>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</si>
  <si>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</si>
  <si>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</si>
  <si>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</si>
  <si>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</si>
  <si>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</si>
  <si>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</si>
  <si>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</si>
  <si>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</si>
  <si>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</si>
  <si>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</si>
  <si>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</si>
  <si>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</si>
  <si>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</si>
  <si>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</si>
  <si>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</si>
  <si>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</si>
  <si>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</si>
  <si>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</si>
  <si>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</si>
  <si>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</si>
  <si>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</si>
  <si>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</si>
  <si>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</si>
  <si>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</si>
  <si>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</si>
  <si>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</si>
  <si>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</si>
  <si>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</si>
  <si>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</si>
  <si>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</si>
  <si>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</si>
  <si>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</si>
  <si>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</si>
  <si>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</si>
  <si>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</si>
  <si>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</si>
  <si>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</si>
  <si>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</si>
  <si>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</si>
  <si>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</si>
  <si>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</si>
  <si>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</si>
  <si>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</si>
  <si>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</si>
  <si>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</si>
  <si>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</si>
  <si>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</si>
  <si>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</si>
  <si>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</si>
  <si>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</si>
  <si>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</si>
  <si>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</si>
  <si>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</si>
  <si>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</si>
  <si>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</si>
  <si>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</si>
  <si>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</si>
  <si>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</si>
  <si>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</si>
  <si>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</si>
  <si>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</si>
  <si>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</si>
  <si>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</si>
  <si>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</si>
  <si>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</si>
  <si>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</si>
  <si>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</si>
  <si>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</si>
  <si>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</si>
  <si>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</si>
  <si>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</si>
  <si>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</si>
  <si>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</si>
  <si>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</si>
  <si>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</si>
  <si>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</si>
  <si>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</si>
  <si>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</si>
  <si>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</si>
  <si>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</si>
  <si>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</si>
  <si>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</si>
  <si>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</si>
  <si>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</si>
  <si>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</si>
  <si>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</si>
  <si>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</si>
  <si>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</si>
  <si>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</si>
  <si>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</si>
  <si>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</si>
  <si>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</si>
  <si>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</si>
  <si>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</si>
  <si>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</si>
  <si>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</si>
  <si>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</si>
  <si>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</si>
  <si>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</si>
  <si>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</si>
  <si>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</si>
  <si>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</si>
  <si>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</si>
  <si>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</si>
  <si>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</si>
  <si>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</si>
  <si>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</si>
  <si>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</si>
  <si>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</si>
  <si>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</si>
  <si>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</si>
  <si>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</si>
  <si>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</si>
  <si>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</si>
  <si>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</si>
  <si>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</si>
  <si>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</si>
  <si>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</si>
  <si>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</si>
  <si>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</si>
  <si>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</si>
  <si>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</si>
  <si>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</si>
  <si>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</si>
  <si>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</si>
  <si>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</si>
  <si>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</si>
  <si>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</si>
  <si>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</si>
  <si>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</si>
  <si>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</si>
  <si>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</si>
  <si>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</si>
  <si>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</si>
  <si>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</si>
  <si>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</si>
  <si>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</si>
  <si>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</si>
  <si>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</si>
  <si>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</si>
  <si>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</si>
  <si>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</si>
  <si>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</si>
  <si>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</si>
  <si>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</si>
  <si>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</si>
  <si>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</si>
  <si>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</si>
  <si>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</si>
  <si>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</si>
  <si>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</si>
  <si>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</si>
  <si>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</si>
  <si>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</si>
  <si>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</si>
  <si>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</si>
  <si>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</si>
  <si>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</si>
  <si>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</si>
  <si>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</si>
  <si>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</si>
  <si>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</si>
  <si>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</si>
  <si>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</si>
  <si>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</si>
  <si>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</si>
  <si>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</si>
  <si>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</si>
  <si>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</si>
  <si>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</si>
  <si>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</si>
  <si>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</si>
  <si>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</si>
  <si>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</si>
  <si>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</si>
  <si>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</si>
  <si>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</si>
  <si>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</si>
  <si>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</si>
  <si>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</si>
  <si>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</si>
  <si>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</si>
  <si>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</si>
  <si>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</si>
  <si>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</si>
  <si>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</si>
  <si>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</si>
  <si>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</si>
  <si>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</si>
  <si>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</si>
  <si>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</si>
  <si>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</si>
  <si>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</si>
  <si>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</si>
  <si>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</si>
  <si>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</si>
  <si>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</si>
  <si>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</si>
  <si>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</si>
  <si>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</si>
  <si>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</si>
  <si>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</si>
  <si>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</si>
  <si>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</si>
  <si>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</si>
  <si>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</si>
  <si>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</si>
  <si>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</si>
  <si>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</si>
  <si>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</si>
  <si>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</si>
  <si>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</si>
  <si>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</si>
  <si>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</si>
  <si>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</si>
  <si>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</si>
  <si>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</si>
  <si>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</si>
  <si>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</si>
  <si>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</si>
  <si>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</si>
  <si>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</si>
  <si>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</si>
  <si>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</si>
  <si>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</si>
  <si>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</si>
  <si>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</si>
  <si>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</si>
  <si>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</si>
  <si>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</si>
  <si>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</si>
  <si>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</si>
  <si>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</si>
  <si>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</si>
  <si>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</si>
  <si>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</si>
  <si>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</si>
  <si>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</si>
  <si>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</si>
  <si>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</si>
  <si>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</si>
  <si>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</si>
  <si>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</si>
  <si>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</si>
  <si>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</si>
  <si>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</si>
  <si>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</si>
  <si>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</si>
  <si>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</si>
  <si>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</si>
  <si>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</si>
  <si>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</si>
  <si>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</si>
  <si>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</si>
  <si>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</si>
  <si>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</si>
  <si>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</si>
  <si>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</si>
  <si>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</si>
  <si>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</si>
  <si>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</si>
  <si>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</si>
  <si>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</si>
  <si>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</si>
  <si>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</si>
  <si>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</si>
  <si>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</si>
  <si>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</si>
  <si>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</si>
  <si>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</si>
  <si>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</si>
  <si>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</si>
  <si>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</si>
  <si>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</si>
  <si>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</si>
  <si>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</si>
  <si>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</si>
  <si>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</si>
  <si>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</si>
  <si>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</si>
  <si>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</si>
  <si>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</si>
  <si>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</si>
  <si>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</si>
  <si>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</si>
  <si>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</si>
  <si>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</si>
  <si>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</si>
  <si>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</si>
  <si>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</si>
  <si>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</si>
  <si>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</si>
  <si>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</si>
  <si>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</si>
  <si>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</si>
  <si>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</si>
  <si>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</si>
  <si>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</si>
  <si>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</si>
  <si>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</si>
  <si>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</si>
  <si>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</si>
  <si>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</si>
  <si>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</si>
  <si>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</si>
  <si>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</si>
  <si>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</si>
  <si>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</si>
  <si>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</si>
  <si>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</si>
  <si>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</si>
  <si>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</si>
  <si>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</si>
  <si>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</si>
  <si>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</si>
  <si>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</si>
  <si>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</si>
  <si>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</si>
  <si>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</si>
  <si>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</si>
  <si>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</si>
  <si>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</si>
  <si>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</si>
  <si>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</si>
  <si>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</si>
  <si>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</si>
  <si>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</si>
  <si>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</si>
  <si>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</si>
  <si>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</si>
  <si>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</si>
  <si>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</si>
  <si>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</si>
  <si>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</si>
  <si>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</si>
  <si>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</si>
  <si>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</si>
  <si>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</si>
  <si>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</si>
  <si>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</si>
  <si>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</si>
  <si>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</si>
  <si>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</si>
  <si>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</si>
  <si>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</si>
  <si>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</si>
  <si>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</si>
  <si>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</si>
  <si>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</si>
  <si>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</si>
  <si>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</si>
  <si>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</si>
  <si>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</si>
  <si>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</si>
  <si>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</si>
  <si>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</si>
  <si>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</si>
  <si>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</si>
  <si>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</si>
  <si>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</si>
  <si>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</si>
  <si>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</si>
  <si>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</si>
  <si>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</si>
  <si>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</si>
  <si>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</si>
  <si>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</si>
  <si>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</si>
  <si>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</si>
  <si>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</si>
  <si>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</si>
  <si>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</si>
  <si>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</si>
  <si>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</si>
  <si>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</si>
  <si>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</si>
  <si>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</si>
  <si>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</si>
  <si>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</si>
  <si>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</si>
  <si>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</si>
  <si>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</si>
  <si>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</si>
  <si>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</si>
  <si>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</si>
  <si>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</si>
  <si>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</si>
  <si>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</si>
  <si>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</si>
  <si>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</si>
  <si>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</si>
  <si>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</si>
  <si>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</si>
  <si>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</si>
  <si>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</si>
  <si>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</si>
  <si>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</si>
  <si>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</si>
  <si>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</si>
  <si>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</si>
  <si>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</si>
  <si>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</si>
  <si>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</si>
  <si>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</si>
  <si>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</si>
  <si>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</si>
  <si>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</si>
  <si>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</si>
  <si>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</si>
  <si>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</si>
  <si>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</si>
  <si>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</si>
  <si>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</si>
  <si>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</si>
  <si>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</si>
  <si>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</si>
  <si>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</si>
  <si>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</si>
  <si>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</si>
  <si>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</si>
  <si>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</si>
  <si>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</si>
  <si>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</si>
  <si>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</si>
  <si>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</si>
  <si>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</si>
  <si>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</si>
  <si>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</si>
  <si>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</si>
  <si>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</si>
  <si>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</si>
  <si>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</si>
  <si>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</si>
  <si>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</si>
  <si>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</si>
  <si>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</si>
  <si>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</si>
  <si>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</si>
  <si>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</si>
  <si>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</si>
  <si>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</si>
  <si>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</si>
  <si>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</si>
  <si>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</si>
  <si>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</si>
  <si>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</si>
  <si>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</si>
  <si>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</si>
  <si>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</si>
  <si>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</si>
  <si>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</si>
  <si>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</si>
  <si>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</si>
  <si>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</si>
  <si>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</si>
  <si>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</si>
  <si>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</si>
  <si>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</si>
  <si>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</si>
  <si>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</si>
  <si>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</si>
  <si>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</si>
  <si>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</si>
  <si>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</si>
  <si>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</si>
  <si>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</si>
  <si>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</si>
  <si>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</si>
  <si>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</si>
  <si>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</si>
  <si>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</si>
  <si>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</si>
  <si>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</si>
  <si>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</si>
  <si>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</si>
  <si>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</si>
  <si>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</si>
  <si>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</si>
  <si>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</si>
  <si>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</si>
  <si>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</si>
  <si>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</si>
  <si>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</si>
  <si>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</si>
  <si>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</si>
  <si>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</si>
  <si>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</si>
  <si>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</si>
  <si>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</si>
  <si>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</si>
  <si>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</si>
  <si>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</si>
  <si>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</si>
  <si>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</si>
  <si>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</si>
  <si>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</si>
  <si>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</si>
  <si>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</si>
  <si>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</si>
  <si>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</si>
  <si>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</si>
  <si>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</si>
  <si>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</si>
  <si>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</si>
  <si>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</si>
  <si>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</si>
  <si>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</si>
  <si>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</si>
  <si>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</si>
  <si>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</si>
  <si>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</si>
  <si>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</si>
  <si>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</si>
  <si>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</si>
  <si>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</si>
  <si>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</si>
  <si>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</si>
  <si>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</si>
  <si>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</si>
  <si>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</si>
  <si>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</si>
  <si>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</si>
  <si>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</si>
  <si>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</si>
  <si>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</si>
  <si>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</si>
  <si>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</si>
  <si>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</si>
  <si>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</si>
  <si>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</si>
  <si>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</si>
  <si>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</si>
  <si>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</si>
  <si>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</si>
  <si>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</si>
  <si>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</si>
  <si>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</si>
  <si>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</si>
  <si>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</si>
  <si>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</si>
  <si>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</si>
  <si>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</si>
  <si>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</si>
  <si>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</si>
  <si>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</si>
  <si>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</si>
  <si>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</si>
  <si>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</si>
  <si>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</si>
  <si>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</si>
  <si>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</si>
  <si>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</si>
  <si>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</si>
  <si>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</si>
  <si>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</si>
  <si>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</si>
  <si>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</si>
  <si>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</si>
  <si>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</si>
  <si>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</si>
  <si>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</si>
  <si>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</si>
  <si>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</si>
  <si>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</si>
  <si>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</si>
  <si>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</si>
  <si>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</si>
  <si>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</si>
  <si>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</si>
  <si>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</si>
  <si>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</si>
  <si>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</si>
  <si>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</si>
  <si>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</si>
  <si>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</si>
  <si>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</si>
  <si>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</si>
  <si>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</si>
  <si>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</si>
  <si>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</si>
  <si>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</si>
  <si>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</si>
  <si>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</si>
  <si>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</si>
  <si>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</si>
  <si>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</si>
  <si>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</si>
  <si>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</si>
  <si>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</si>
  <si>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</si>
  <si>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</si>
  <si>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</si>
  <si>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</si>
  <si>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</si>
  <si>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</si>
  <si>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</si>
  <si>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</si>
  <si>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</si>
  <si>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</si>
  <si>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</si>
  <si>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</si>
  <si>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</si>
  <si>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</si>
  <si>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</si>
  <si>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</si>
  <si>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</si>
  <si>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</si>
  <si>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</si>
  <si>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</si>
  <si>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</si>
  <si>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</si>
  <si>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</si>
  <si>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</si>
  <si>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</si>
  <si>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</si>
  <si>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</si>
  <si>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</si>
  <si>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</si>
  <si>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</si>
  <si>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</si>
  <si>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</si>
  <si>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</si>
  <si>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</si>
  <si>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</si>
  <si>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</si>
  <si>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</si>
  <si>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</si>
  <si>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</si>
  <si>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</si>
  <si>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</si>
  <si>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</si>
  <si>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</si>
  <si>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</si>
  <si>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</si>
  <si>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</si>
  <si>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</si>
  <si>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</si>
  <si>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</si>
  <si>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</si>
  <si>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</si>
  <si>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</si>
  <si>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</si>
  <si>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</si>
  <si>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</si>
  <si>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</si>
  <si>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</si>
  <si>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</si>
  <si>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</si>
  <si>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</si>
  <si>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</si>
  <si>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</si>
  <si>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</si>
  <si>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</si>
  <si>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</si>
  <si>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</si>
  <si>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</si>
  <si>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</si>
  <si>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</si>
  <si>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</si>
  <si>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</si>
  <si>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</si>
  <si>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</si>
  <si>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</si>
  <si>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</si>
  <si>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</si>
  <si>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</si>
  <si>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</si>
  <si>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</si>
  <si>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</si>
  <si>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</si>
  <si>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</si>
  <si>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</si>
  <si>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</si>
  <si>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</si>
  <si>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</si>
  <si>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</si>
  <si>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</si>
  <si>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</si>
  <si>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</si>
  <si>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</si>
  <si>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</si>
  <si>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</si>
  <si>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</si>
  <si>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</si>
  <si>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</si>
  <si>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</si>
  <si>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</si>
  <si>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</si>
  <si>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</si>
  <si>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</si>
  <si>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</si>
  <si>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</si>
  <si>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</si>
  <si>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</si>
  <si>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</si>
  <si>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</si>
  <si>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</si>
  <si>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</si>
  <si>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</si>
  <si>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</si>
  <si>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</si>
  <si>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</si>
  <si>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</si>
  <si>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</si>
  <si>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</si>
  <si>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</si>
  <si>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</si>
  <si>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</si>
  <si>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</si>
  <si>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</si>
  <si>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</si>
  <si>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</si>
  <si>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</si>
  <si>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</si>
  <si>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</si>
  <si>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</si>
  <si>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</si>
  <si>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</si>
  <si>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</si>
  <si>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</si>
  <si>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</si>
  <si>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</si>
  <si>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</si>
  <si>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</si>
  <si>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</si>
  <si>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</si>
  <si>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</si>
  <si>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</si>
  <si>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</si>
  <si>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</si>
  <si>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</si>
  <si>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</si>
  <si>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</si>
  <si>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</si>
  <si>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</si>
  <si>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</si>
  <si>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</si>
  <si>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</si>
  <si>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</si>
  <si>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</si>
  <si>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</si>
  <si>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</si>
  <si>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</si>
  <si>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</si>
  <si>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</si>
  <si>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</si>
  <si>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</si>
  <si>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</si>
  <si>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</si>
  <si>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</si>
  <si>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</si>
  <si>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</si>
  <si>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</si>
  <si>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</si>
  <si>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</si>
  <si>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</si>
  <si>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</si>
  <si>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</si>
  <si>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</si>
  <si>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</si>
  <si>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</si>
  <si>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</si>
  <si>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</si>
  <si>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</si>
  <si>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</si>
  <si>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</si>
  <si>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</si>
  <si>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</si>
  <si>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</si>
  <si>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</si>
  <si>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</si>
  <si>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</si>
  <si>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</si>
  <si>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</si>
  <si>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</si>
  <si>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</si>
  <si>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</si>
  <si>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</si>
  <si>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</si>
  <si>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</si>
  <si>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</si>
  <si>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</si>
  <si>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</si>
  <si>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</si>
  <si>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</si>
  <si>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</si>
  <si>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</si>
  <si>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</si>
  <si>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</si>
  <si>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</si>
  <si>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</si>
  <si>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</si>
  <si>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</si>
  <si>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</si>
  <si>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</si>
  <si>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</si>
  <si>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</si>
  <si>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</si>
  <si>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</si>
  <si>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</si>
  <si>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</si>
  <si>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</si>
  <si>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</si>
  <si>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</si>
  <si>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</si>
  <si>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</si>
  <si>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</si>
  <si>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</si>
  <si>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</si>
  <si>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</si>
  <si>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</si>
  <si>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</si>
  <si>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</si>
  <si>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</si>
  <si>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</si>
  <si>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</si>
  <si>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</si>
  <si>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</si>
  <si>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</si>
  <si>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</si>
  <si>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</si>
  <si>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</si>
  <si>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</si>
  <si>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</si>
  <si>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</si>
  <si>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</si>
  <si>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</si>
  <si>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</si>
  <si>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</si>
  <si>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</si>
  <si>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</si>
  <si>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</si>
  <si>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</si>
  <si>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</si>
  <si>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</si>
  <si>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</si>
  <si>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</si>
  <si>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</si>
  <si>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</si>
  <si>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</si>
  <si>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</si>
  <si>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</si>
  <si>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</si>
  <si>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</si>
  <si>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</si>
  <si>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</si>
  <si>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</si>
  <si>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</si>
  <si>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</si>
  <si>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</si>
  <si>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</si>
  <si>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</si>
  <si>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</si>
  <si>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</si>
  <si>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</si>
  <si>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</si>
  <si>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</si>
  <si>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</si>
  <si>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</si>
  <si>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</si>
  <si>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</si>
  <si>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</si>
  <si>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</si>
  <si>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</si>
  <si>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</si>
  <si>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</si>
  <si>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</si>
  <si>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</si>
  <si>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</si>
  <si>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</si>
  <si>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</si>
  <si>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</si>
  <si>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</si>
  <si>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</si>
  <si>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</si>
  <si>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</si>
  <si>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</si>
  <si>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</si>
  <si>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</si>
  <si>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</si>
  <si>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</si>
  <si>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</si>
  <si>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</si>
  <si>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</si>
  <si>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</si>
  <si>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</si>
  <si>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</si>
  <si>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</si>
  <si>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</si>
  <si>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</si>
  <si>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</si>
  <si>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</si>
  <si>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</si>
  <si>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</si>
  <si>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</si>
  <si>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</si>
  <si>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</si>
  <si>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</si>
  <si>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</si>
  <si>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</si>
  <si>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</si>
  <si>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</si>
  <si>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</si>
  <si>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</si>
  <si>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</si>
  <si>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</si>
  <si>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</si>
  <si>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</si>
  <si>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</si>
  <si>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</si>
  <si>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</si>
  <si>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</si>
  <si>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</si>
  <si>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</si>
  <si>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</si>
  <si>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</si>
  <si>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</si>
  <si>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</si>
  <si>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</si>
  <si>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</si>
  <si>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</si>
  <si>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</si>
  <si>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</si>
  <si>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</si>
  <si>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</si>
  <si>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</si>
  <si>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</si>
  <si>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</si>
  <si>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</si>
  <si>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</si>
  <si>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</si>
  <si>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</si>
  <si>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</si>
  <si>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</si>
  <si>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</si>
  <si>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</si>
  <si>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</si>
  <si>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</si>
  <si>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</si>
  <si>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</si>
  <si>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</si>
  <si>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</si>
  <si>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</si>
  <si>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</si>
  <si>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</si>
  <si>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</si>
  <si>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</si>
  <si>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</si>
  <si>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</si>
  <si>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</si>
  <si>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</si>
  <si>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</si>
  <si>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</si>
  <si>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</si>
  <si>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</si>
  <si>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</si>
  <si>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</si>
  <si>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</si>
  <si>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</si>
  <si>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</si>
  <si>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</si>
  <si>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</si>
  <si>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</si>
  <si>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</si>
  <si>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</si>
  <si>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</si>
  <si>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</si>
  <si>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</si>
  <si>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</si>
  <si>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</si>
  <si>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</si>
  <si>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</si>
  <si>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</si>
  <si>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</si>
  <si>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</si>
  <si>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</si>
  <si>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</si>
  <si>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</si>
  <si>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</si>
  <si>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</si>
  <si>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</si>
  <si>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</si>
  <si>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</si>
  <si>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</si>
  <si>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</si>
  <si>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</si>
  <si>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</si>
  <si>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</si>
  <si>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</si>
  <si>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</si>
  <si>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</si>
  <si>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</si>
  <si>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</si>
  <si>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</si>
  <si>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</si>
  <si>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</si>
  <si>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</si>
  <si>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</si>
  <si>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</si>
  <si>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</si>
  <si>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</si>
  <si>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</si>
  <si>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</si>
  <si>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</si>
  <si>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</si>
  <si>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</si>
  <si>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</si>
  <si>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</si>
  <si>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</si>
  <si>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</si>
  <si>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</si>
  <si>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</si>
  <si>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</si>
  <si>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</si>
  <si>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</si>
  <si>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</si>
  <si>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</si>
  <si>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</si>
  <si>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</si>
  <si>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</si>
  <si>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</si>
  <si>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</si>
  <si>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</si>
  <si>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</si>
  <si>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</si>
  <si>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</si>
  <si>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</si>
  <si>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</si>
  <si>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</si>
  <si>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</si>
  <si>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</si>
  <si>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</si>
  <si>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</si>
  <si>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</si>
  <si>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</si>
  <si>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</si>
  <si>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</si>
  <si>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</si>
  <si>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</si>
  <si>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</si>
  <si>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</si>
  <si>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</si>
  <si>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</si>
  <si>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</si>
  <si>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</si>
  <si>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</si>
  <si>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</si>
  <si>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</si>
  <si>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</si>
  <si>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</si>
  <si>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</si>
  <si>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</si>
  <si>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</si>
  <si>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</si>
  <si>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</si>
  <si>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</si>
  <si>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</si>
  <si>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</si>
  <si>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</si>
  <si>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</si>
  <si>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</si>
  <si>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</si>
  <si>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</si>
  <si>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</si>
  <si>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</si>
  <si>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</si>
  <si>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</si>
  <si>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</si>
  <si>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</si>
  <si>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</si>
  <si>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</si>
  <si>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</si>
  <si>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</si>
  <si>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</si>
  <si>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</si>
  <si>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</si>
  <si>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</si>
  <si>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</si>
  <si>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</si>
  <si>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</si>
  <si>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</si>
  <si>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</si>
  <si>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</si>
  <si>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</si>
  <si>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</si>
  <si>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</si>
  <si>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</si>
  <si>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</si>
  <si>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</si>
  <si>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</si>
  <si>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</si>
  <si>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</si>
  <si>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</si>
  <si>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</si>
  <si>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</si>
  <si>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</si>
  <si>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</si>
  <si>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</si>
  <si>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</si>
  <si>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</si>
  <si>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</si>
  <si>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</si>
  <si>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</si>
  <si>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</si>
  <si>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</si>
  <si>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</si>
  <si>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</si>
  <si>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</si>
  <si>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</si>
  <si>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</si>
  <si>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</si>
  <si>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</si>
  <si>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</si>
  <si>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</si>
  <si>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</si>
  <si>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</si>
  <si>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</si>
  <si>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</si>
  <si>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</si>
  <si>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</si>
  <si>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</si>
  <si>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</si>
  <si>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</si>
  <si>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</si>
  <si>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</si>
  <si>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</si>
  <si>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</si>
  <si>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</si>
  <si>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</si>
  <si>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</si>
  <si>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</si>
  <si>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</si>
  <si>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</si>
  <si>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</si>
  <si>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</si>
  <si>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</si>
  <si>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</si>
  <si>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</si>
  <si>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</si>
  <si>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</si>
  <si>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</si>
  <si>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</si>
  <si>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</si>
  <si>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</si>
  <si>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</si>
  <si>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</si>
  <si>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</si>
  <si>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</si>
  <si>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</si>
  <si>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</si>
  <si>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</si>
  <si>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</si>
  <si>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</si>
  <si>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</si>
  <si>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</si>
  <si>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</si>
  <si>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</si>
  <si>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</si>
  <si>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</si>
  <si>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</si>
  <si>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</si>
  <si>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</si>
  <si>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</si>
  <si>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</si>
  <si>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</si>
  <si>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</si>
  <si>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</si>
  <si>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</si>
  <si>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</si>
  <si>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</si>
  <si>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</si>
  <si>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</si>
  <si>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</si>
  <si>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</si>
  <si>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</si>
  <si>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</si>
  <si>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</si>
  <si>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</si>
  <si>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</si>
  <si>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</si>
  <si>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</si>
  <si>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</si>
  <si>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</si>
  <si>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</si>
  <si>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</si>
  <si>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</si>
  <si>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</si>
  <si>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</si>
  <si>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</si>
  <si>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</si>
  <si>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</si>
  <si>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</si>
  <si>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</si>
  <si>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</si>
  <si>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</si>
  <si>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</si>
  <si>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</si>
  <si>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</si>
  <si>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</si>
  <si>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</si>
  <si>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</si>
  <si>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</si>
  <si>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</si>
  <si>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</si>
  <si>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</si>
  <si>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</si>
  <si>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</si>
  <si>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</si>
  <si>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</si>
  <si>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</si>
  <si>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</si>
  <si>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</si>
  <si>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</si>
  <si>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</si>
  <si>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</si>
  <si>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</si>
  <si>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</si>
  <si>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</si>
  <si>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</si>
  <si>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</si>
  <si>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</si>
  <si>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</si>
  <si>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</si>
  <si>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</si>
  <si>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</si>
  <si>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</si>
  <si>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</si>
  <si>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</si>
  <si>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</si>
  <si>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</si>
  <si>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</si>
  <si>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</si>
  <si>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</si>
  <si>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</si>
  <si>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</si>
  <si>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</si>
  <si>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</si>
  <si>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</si>
  <si>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</si>
  <si>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</si>
  <si>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</si>
  <si>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</si>
  <si>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</si>
  <si>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</si>
  <si>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</si>
  <si>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</si>
  <si>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</si>
  <si>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</si>
  <si>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</si>
  <si>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</si>
  <si>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</si>
  <si>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</si>
  <si>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</si>
  <si>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</si>
  <si>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</si>
  <si>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</si>
  <si>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</si>
  <si>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</si>
  <si>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</si>
  <si>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</si>
  <si>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</si>
  <si>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</si>
  <si>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</si>
  <si>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</si>
  <si>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</si>
  <si>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</si>
  <si>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</si>
  <si>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</si>
  <si>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</si>
  <si>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</si>
  <si>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</si>
  <si>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</si>
  <si>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</si>
  <si>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</si>
  <si>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</si>
  <si>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</si>
  <si>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</si>
  <si>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</si>
  <si>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</si>
  <si>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</si>
  <si>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</si>
  <si>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</si>
  <si>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</si>
  <si>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</si>
  <si>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</si>
  <si>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</si>
  <si>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</si>
  <si>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</si>
  <si>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</si>
  <si>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</si>
  <si>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</si>
  <si>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</si>
  <si>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</si>
  <si>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</si>
  <si>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</si>
  <si>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</si>
  <si>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</si>
  <si>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</si>
  <si>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</si>
  <si>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</si>
  <si>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</si>
  <si>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</si>
  <si>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</si>
  <si>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</si>
  <si>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</si>
  <si>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</si>
  <si>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</si>
  <si>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</si>
  <si>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</si>
  <si>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</si>
  <si>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</si>
  <si>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</si>
  <si>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</si>
  <si>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</si>
  <si>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</si>
  <si>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</si>
  <si>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</si>
  <si>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</si>
  <si>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</si>
  <si>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</si>
  <si>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</si>
  <si>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</si>
  <si>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</si>
  <si>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</si>
  <si>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</si>
  <si>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</si>
  <si>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</si>
  <si>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</si>
  <si>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</si>
  <si>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</si>
  <si>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</si>
  <si>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</si>
  <si>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</si>
  <si>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</si>
  <si>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</si>
  <si>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</si>
  <si>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</si>
  <si>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</si>
  <si>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</si>
  <si>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</si>
  <si>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</si>
  <si>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</si>
  <si>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</si>
  <si>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</si>
  <si>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</si>
  <si>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</si>
  <si>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</si>
  <si>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</si>
  <si>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</si>
  <si>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</si>
  <si>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</si>
  <si>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</si>
  <si>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</si>
  <si>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</si>
  <si>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</si>
  <si>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</si>
  <si>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</si>
  <si>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</si>
  <si>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</si>
  <si>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</si>
  <si>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</si>
  <si>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</si>
  <si>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</si>
  <si>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</si>
  <si>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</si>
  <si>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</si>
  <si>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</si>
  <si>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</si>
  <si>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</si>
  <si>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</si>
  <si>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</si>
  <si>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</si>
  <si>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</si>
  <si>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</si>
  <si>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</si>
  <si>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</si>
  <si>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</si>
  <si>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</si>
  <si>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</si>
  <si>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</si>
  <si>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</si>
  <si>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</si>
  <si>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</si>
  <si>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</si>
  <si>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</si>
  <si>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</si>
  <si>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</si>
  <si>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</si>
  <si>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</si>
  <si>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</si>
  <si>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</si>
  <si>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</si>
  <si>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</si>
  <si>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</si>
  <si>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</si>
  <si>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</si>
  <si>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</si>
  <si>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</si>
  <si>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</si>
  <si>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</si>
  <si>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</si>
  <si>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</si>
  <si>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</si>
  <si>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</si>
  <si>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</si>
  <si>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</si>
  <si>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</si>
  <si>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</si>
  <si>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</si>
  <si>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</si>
  <si>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</si>
  <si>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</si>
  <si>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</si>
  <si>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</si>
  <si>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</si>
  <si>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</si>
  <si>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</si>
  <si>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</si>
  <si>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</si>
  <si>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</si>
  <si>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</si>
  <si>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</si>
  <si>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</si>
  <si>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</si>
  <si>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</si>
  <si>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</si>
  <si>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</si>
  <si>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</si>
  <si>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</si>
  <si>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</si>
  <si>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</si>
  <si>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</si>
  <si>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</si>
  <si>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</si>
  <si>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</si>
  <si>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</si>
  <si>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</si>
  <si>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</si>
  <si>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</si>
  <si>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</si>
  <si>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</si>
  <si>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</si>
  <si>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</si>
  <si>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</si>
  <si>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</si>
  <si>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</si>
  <si>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</si>
  <si>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</si>
  <si>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</si>
  <si>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</si>
  <si>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</si>
  <si>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</si>
  <si>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</si>
  <si>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</si>
  <si>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</si>
  <si>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</si>
  <si>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</si>
  <si>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</si>
  <si>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</si>
  <si>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</si>
  <si>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</si>
  <si>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</si>
  <si>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</si>
  <si>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</si>
  <si>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</si>
  <si>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</si>
  <si>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</si>
  <si>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</si>
  <si>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</si>
  <si>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</si>
  <si>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</si>
  <si>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</si>
  <si>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</si>
  <si>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</si>
  <si>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</si>
  <si>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</si>
  <si>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</si>
  <si>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</si>
  <si>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</si>
  <si>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</si>
  <si>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</si>
  <si>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</si>
  <si>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</si>
  <si>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</si>
  <si>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</si>
  <si>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</si>
  <si>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</si>
  <si>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</si>
  <si>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</si>
  <si>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</si>
  <si>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</si>
  <si>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</si>
  <si>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</si>
  <si>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</si>
  <si>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</si>
  <si>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</si>
  <si>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</si>
  <si>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</si>
  <si>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</si>
  <si>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</si>
  <si>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</si>
  <si>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</si>
  <si>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</si>
  <si>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</si>
  <si>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</si>
  <si>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</si>
  <si>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</si>
  <si>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</si>
  <si>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</si>
  <si>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</si>
  <si>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</si>
  <si>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</si>
  <si>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</si>
  <si>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</si>
  <si>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</si>
  <si>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</si>
  <si>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</si>
  <si>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</si>
  <si>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</si>
  <si>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</si>
  <si>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</si>
  <si>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</si>
  <si>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</si>
  <si>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</si>
  <si>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</si>
  <si>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</si>
  <si>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</si>
  <si>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</si>
  <si>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</si>
  <si>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</si>
  <si>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</si>
  <si>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</si>
  <si>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</si>
  <si>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</si>
  <si>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</si>
  <si>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</si>
  <si>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</si>
  <si>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</si>
  <si>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</si>
  <si>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</si>
  <si>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</si>
  <si>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</si>
  <si>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</si>
  <si>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</si>
  <si>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</si>
  <si>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</si>
  <si>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</si>
  <si>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</si>
  <si>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</si>
  <si>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</si>
  <si>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</si>
  <si>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</si>
  <si>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</si>
  <si>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</si>
  <si>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</si>
  <si>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</si>
  <si>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</si>
  <si>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</si>
  <si>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</si>
  <si>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</si>
  <si>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</si>
  <si>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</si>
  <si>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</si>
  <si>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</si>
  <si>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</si>
  <si>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</si>
  <si>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</si>
  <si>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</si>
  <si>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</si>
  <si>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</si>
  <si>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</si>
  <si>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</si>
  <si>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</si>
  <si>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</si>
  <si>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</si>
  <si>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</si>
  <si>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</si>
  <si>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</si>
  <si>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</si>
  <si>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</si>
  <si>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</si>
  <si>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</si>
  <si>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</si>
  <si>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</si>
  <si>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</si>
  <si>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</si>
  <si>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</si>
  <si>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</si>
  <si>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</si>
  <si>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</si>
  <si>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</si>
  <si>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</si>
  <si>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</si>
  <si>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</si>
  <si>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</si>
  <si>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</si>
  <si>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</si>
  <si>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</si>
  <si>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</si>
  <si>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</si>
  <si>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</si>
  <si>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</si>
  <si>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</si>
  <si>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</si>
  <si>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</si>
  <si>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</si>
  <si>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</si>
  <si>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</si>
  <si>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</si>
  <si>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</si>
  <si>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</si>
  <si>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</si>
  <si>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</si>
  <si>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</si>
  <si>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</si>
  <si>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</si>
  <si>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</si>
  <si>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</si>
  <si>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</si>
  <si>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</si>
  <si>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</si>
  <si>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</si>
  <si>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</si>
  <si>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</si>
  <si>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</si>
  <si>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</si>
  <si>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</si>
  <si>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</si>
  <si>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</si>
  <si>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</si>
  <si>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</si>
  <si>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</si>
  <si>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</si>
  <si>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</si>
  <si>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</si>
  <si>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</si>
  <si>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</si>
  <si>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</si>
  <si>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</si>
  <si>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</si>
  <si>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</si>
  <si>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</si>
  <si>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</si>
  <si>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</si>
  <si>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</si>
  <si>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</si>
  <si>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</si>
  <si>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</si>
  <si>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</si>
  <si>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</si>
  <si>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</si>
  <si>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</si>
  <si>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</si>
  <si>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</si>
  <si>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</si>
  <si>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</si>
  <si>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</si>
  <si>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</si>
  <si>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</si>
  <si>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</si>
  <si>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</si>
  <si>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</si>
  <si>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</si>
  <si>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</si>
  <si>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</si>
  <si>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</si>
  <si>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</si>
  <si>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</si>
  <si>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</si>
  <si>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</si>
  <si>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</si>
  <si>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</si>
  <si>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</si>
  <si>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</si>
  <si>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</si>
  <si>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</si>
  <si>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</si>
  <si>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</si>
  <si>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</si>
  <si>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</si>
  <si>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</si>
  <si>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</si>
  <si>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</si>
  <si>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</si>
  <si>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</si>
  <si>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</si>
  <si>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</si>
  <si>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</si>
  <si>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</si>
  <si>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</si>
  <si>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</si>
  <si>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</si>
  <si>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</si>
  <si>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</si>
  <si>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</si>
  <si>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</si>
  <si>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</si>
  <si>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</si>
  <si>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</si>
  <si>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</si>
  <si>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</si>
  <si>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</si>
  <si>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</si>
  <si>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</si>
  <si>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</si>
  <si>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</si>
  <si>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</si>
  <si>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</si>
  <si>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</si>
  <si>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</si>
  <si>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</si>
  <si>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</si>
  <si>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</si>
  <si>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</si>
  <si>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</si>
  <si>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</si>
  <si>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</si>
  <si>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</si>
  <si>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</si>
  <si>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</si>
  <si>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</si>
  <si>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</si>
  <si>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</si>
  <si>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</si>
  <si>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</si>
  <si>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</si>
  <si>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</si>
  <si>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</si>
  <si>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</si>
  <si>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</si>
  <si>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</si>
  <si>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</si>
  <si>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</si>
  <si>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</si>
  <si>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</si>
  <si>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</si>
  <si>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</si>
  <si>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</si>
  <si>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</si>
  <si>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</si>
  <si>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</si>
  <si>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</si>
  <si>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</si>
  <si>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</si>
  <si>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</si>
  <si>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</si>
  <si>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</si>
  <si>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</si>
  <si>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</si>
  <si>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</si>
  <si>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</si>
  <si>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</si>
  <si>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</si>
  <si>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</si>
  <si>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</si>
  <si>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</si>
  <si>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</si>
  <si>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</si>
  <si>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</si>
  <si>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</si>
  <si>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</si>
  <si>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</si>
  <si>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</si>
  <si>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</si>
  <si>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</si>
  <si>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</si>
  <si>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</si>
  <si>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</si>
  <si>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</si>
  <si>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</si>
  <si>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</si>
  <si>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</si>
  <si>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</si>
  <si>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</si>
  <si>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</si>
  <si>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</si>
  <si>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</si>
  <si>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</si>
  <si>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</si>
  <si>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</si>
  <si>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</si>
  <si>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</si>
  <si>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</si>
  <si>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</si>
  <si>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</si>
  <si>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</si>
  <si>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</si>
  <si>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</si>
  <si>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</si>
  <si>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</si>
  <si>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</si>
  <si>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</si>
  <si>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</si>
  <si>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</si>
  <si>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</si>
  <si>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</si>
  <si>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</si>
  <si>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</si>
  <si>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</si>
  <si>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</si>
  <si>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</si>
  <si>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</si>
  <si>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</si>
  <si>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</si>
  <si>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</si>
  <si>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</si>
  <si>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</si>
  <si>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</si>
  <si>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</si>
  <si>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</si>
  <si>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</si>
  <si>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</si>
  <si>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</si>
  <si>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</si>
  <si>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</si>
  <si>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</si>
  <si>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</si>
  <si>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</si>
  <si>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</si>
  <si>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</si>
  <si>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</si>
  <si>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</si>
  <si>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</si>
  <si>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</si>
  <si>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</si>
  <si>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</si>
  <si>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</si>
  <si>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</si>
  <si>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</si>
  <si>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</si>
  <si>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</si>
  <si>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</si>
  <si>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</si>
  <si>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</si>
  <si>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</si>
  <si>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</si>
  <si>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</si>
  <si>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</si>
  <si>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</si>
  <si>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</si>
  <si>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</si>
  <si>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</si>
  <si>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</si>
  <si>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</si>
  <si>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</si>
  <si>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</si>
  <si>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</si>
  <si>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</si>
  <si>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</si>
  <si>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</si>
  <si>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</si>
  <si>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</si>
  <si>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</si>
  <si>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</si>
  <si>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</si>
  <si>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</si>
  <si>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</si>
  <si>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</si>
  <si>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</si>
  <si>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</si>
  <si>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</si>
  <si>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</si>
  <si>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</si>
  <si>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</si>
  <si>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</si>
  <si>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</si>
  <si>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</si>
  <si>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</si>
  <si>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</si>
  <si>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</si>
  <si>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</si>
  <si>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</si>
  <si>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</si>
  <si>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</si>
  <si>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</si>
  <si>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</si>
  <si>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</si>
  <si>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</si>
  <si>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</si>
  <si>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</si>
  <si>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</si>
  <si>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</si>
  <si>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</si>
  <si>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</si>
  <si>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</si>
  <si>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</si>
  <si>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</si>
  <si>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</si>
  <si>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</si>
  <si>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</si>
  <si>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</si>
  <si>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</si>
  <si>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</si>
  <si>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</si>
  <si>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</si>
  <si>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</si>
  <si>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</si>
  <si>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</si>
  <si>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</si>
  <si>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</si>
  <si>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</si>
  <si>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</si>
  <si>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</si>
  <si>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</si>
  <si>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</si>
  <si>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</si>
  <si>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</si>
  <si>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</si>
  <si>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</si>
  <si>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</si>
  <si>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</si>
  <si>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</si>
  <si>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</si>
  <si>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</si>
  <si>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</si>
  <si>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</si>
  <si>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</si>
  <si>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</si>
  <si>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</si>
  <si>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</si>
  <si>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</si>
  <si>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</si>
  <si>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</si>
  <si>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</si>
  <si>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</si>
  <si>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</si>
  <si>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</si>
  <si>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</si>
  <si>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</si>
  <si>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</si>
  <si>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</si>
  <si>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</si>
  <si>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</si>
  <si>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</si>
  <si>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</si>
  <si>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</si>
  <si>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</si>
  <si>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</si>
  <si>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</si>
  <si>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</si>
  <si>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</si>
  <si>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</si>
  <si>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</si>
  <si>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</si>
  <si>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</si>
  <si>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</si>
  <si>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</si>
  <si>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</si>
  <si>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</si>
  <si>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</si>
  <si>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</si>
  <si>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</si>
  <si>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</si>
  <si>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</si>
  <si>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</si>
  <si>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</si>
  <si>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</si>
  <si>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</si>
  <si>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</si>
  <si>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</si>
  <si>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</si>
  <si>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</si>
  <si>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</si>
  <si>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</si>
  <si>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</si>
  <si>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</si>
  <si>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</si>
  <si>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</si>
  <si>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</si>
  <si>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</si>
  <si>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</si>
  <si>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</si>
  <si>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</si>
  <si>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</si>
  <si>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</si>
  <si>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</si>
  <si>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</si>
  <si>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</si>
  <si>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</si>
  <si>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</si>
  <si>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</si>
  <si>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</si>
  <si>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</si>
  <si>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</si>
  <si>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</si>
  <si>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</si>
  <si>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</si>
  <si>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</si>
  <si>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</si>
  <si>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</si>
  <si>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</si>
  <si>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</si>
  <si>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</si>
  <si>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</si>
  <si>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</si>
  <si>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</si>
  <si>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</si>
  <si>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</si>
  <si>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</si>
  <si>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</si>
  <si>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</si>
  <si>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</si>
  <si>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</si>
  <si>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</si>
  <si>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</si>
  <si>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</si>
  <si>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</si>
  <si>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</si>
  <si>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</si>
  <si>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</si>
  <si>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</si>
  <si>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</si>
  <si>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</si>
  <si>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</si>
  <si>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</si>
  <si>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</si>
  <si>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</si>
  <si>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</si>
  <si>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</si>
  <si>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</si>
  <si>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</si>
  <si>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</si>
  <si>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</si>
  <si>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</si>
  <si>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</si>
  <si>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</si>
  <si>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</si>
  <si>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</si>
  <si>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</si>
  <si>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</si>
  <si>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</si>
  <si>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</si>
  <si>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</si>
  <si>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</si>
  <si>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</si>
  <si>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</si>
  <si>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</si>
  <si>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</si>
  <si>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</si>
  <si>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</si>
  <si>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</si>
  <si>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</si>
  <si>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</si>
  <si>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</si>
  <si>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</si>
  <si>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</si>
  <si>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</si>
  <si>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</si>
  <si>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</si>
  <si>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</si>
  <si>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</si>
  <si>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</si>
  <si>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</si>
  <si>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</si>
  <si>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</si>
  <si>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</si>
  <si>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</si>
  <si>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</si>
  <si>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</si>
  <si>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</si>
  <si>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</si>
  <si>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</si>
  <si>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</si>
  <si>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</si>
  <si>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</si>
  <si>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</si>
  <si>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</si>
  <si>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</si>
  <si>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</si>
  <si>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</si>
  <si>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</si>
  <si>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</si>
  <si>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</si>
  <si>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</si>
  <si>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</si>
  <si>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</si>
  <si>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</si>
  <si>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</si>
  <si>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</si>
  <si>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</si>
  <si>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</si>
  <si>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</si>
  <si>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</si>
  <si>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</si>
  <si>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</si>
  <si>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</si>
  <si>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</si>
  <si>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</si>
  <si>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</si>
  <si>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</si>
  <si>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</si>
  <si>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</si>
  <si>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</si>
  <si>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</si>
  <si>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</si>
  <si>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</si>
  <si>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</si>
  <si>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</si>
  <si>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</si>
  <si>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</si>
  <si>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</si>
  <si>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</si>
  <si>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</si>
  <si>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</si>
  <si>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</si>
  <si>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</si>
  <si>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</si>
  <si>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</si>
  <si>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</si>
  <si>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</si>
  <si>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</si>
  <si>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</si>
  <si>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</si>
  <si>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</si>
  <si>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</si>
  <si>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</si>
  <si>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</si>
  <si>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</si>
  <si>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</si>
  <si>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</si>
  <si>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</si>
  <si>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</si>
  <si>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</si>
  <si>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</si>
  <si>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</si>
  <si>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</si>
  <si>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</si>
  <si>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</si>
  <si>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</si>
  <si>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</si>
  <si>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</si>
  <si>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</si>
  <si>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</si>
  <si>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</si>
  <si>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</si>
  <si>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</si>
  <si>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</si>
  <si>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</si>
  <si>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</si>
  <si>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</si>
  <si>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</si>
  <si>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</si>
  <si>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</si>
  <si>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</si>
  <si>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</si>
  <si>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</si>
  <si>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</si>
  <si>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</si>
  <si>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</si>
  <si>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</si>
  <si>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</si>
  <si>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</si>
  <si>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</si>
  <si>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</si>
  <si>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</si>
  <si>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</si>
  <si>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</si>
  <si>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</si>
  <si>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</si>
  <si>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</si>
  <si>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</si>
  <si>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</si>
  <si>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</si>
  <si>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</si>
  <si>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</si>
  <si>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</si>
  <si>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</si>
  <si>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</si>
  <si>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</si>
  <si>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</si>
  <si>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</si>
  <si>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</si>
  <si>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</si>
  <si>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</si>
  <si>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</si>
  <si>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</si>
  <si>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</si>
  <si>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</si>
  <si>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</si>
  <si>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</si>
  <si>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</si>
  <si>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</si>
  <si>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</si>
  <si>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</si>
  <si>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</si>
  <si>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</si>
  <si>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</si>
  <si>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</si>
  <si>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</si>
  <si>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</si>
  <si>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</si>
  <si>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</si>
  <si>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</si>
  <si>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</si>
  <si>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</si>
  <si>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</si>
  <si>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</si>
  <si>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</si>
  <si>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</si>
  <si>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</si>
  <si>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</si>
  <si>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</si>
  <si>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</si>
  <si>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</si>
  <si>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</si>
  <si>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</si>
  <si>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</si>
  <si>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</si>
  <si>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</si>
  <si>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</si>
  <si>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</si>
  <si>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</si>
  <si>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</si>
  <si>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</si>
  <si>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</si>
  <si>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</si>
  <si>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</si>
  <si>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</si>
  <si>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</si>
  <si>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</si>
  <si>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</si>
  <si>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</si>
  <si>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</si>
  <si>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</si>
  <si>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</si>
  <si>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</si>
  <si>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</si>
  <si>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</si>
  <si>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</si>
  <si>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</si>
  <si>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</si>
  <si>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</si>
  <si>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</si>
  <si>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</si>
  <si>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</si>
  <si>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</si>
  <si>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</si>
  <si>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</si>
  <si>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</si>
  <si>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</si>
  <si>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</si>
  <si>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</si>
  <si>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</si>
  <si>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</si>
  <si>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</si>
  <si>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</si>
  <si>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</si>
  <si>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</si>
  <si>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</si>
  <si>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</si>
  <si>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</si>
  <si>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</si>
  <si>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</si>
  <si>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</si>
  <si>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</si>
  <si>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</si>
  <si>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</si>
  <si>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</si>
  <si>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</si>
  <si>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</si>
  <si>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</si>
  <si>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</si>
  <si>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</si>
  <si>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</si>
  <si>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</si>
  <si>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</si>
  <si>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</si>
  <si>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</si>
  <si>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</si>
  <si>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</si>
  <si>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</si>
  <si>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</si>
  <si>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</si>
  <si>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</si>
  <si>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</si>
  <si>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</si>
  <si>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</si>
  <si>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</si>
  <si>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</si>
  <si>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</si>
  <si>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</si>
  <si>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</si>
  <si>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</si>
  <si>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</si>
  <si>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</si>
  <si>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</si>
  <si>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</si>
  <si>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</si>
  <si>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</si>
  <si>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</si>
  <si>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</si>
  <si>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</si>
  <si>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</si>
  <si>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</si>
  <si>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</si>
  <si>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</si>
  <si>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</si>
  <si>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</si>
  <si>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</si>
  <si>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</si>
  <si>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</si>
  <si>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</si>
  <si>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</si>
  <si>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</si>
  <si>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</si>
  <si>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</si>
  <si>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</si>
  <si>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</si>
  <si>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</si>
  <si>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</si>
  <si>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</si>
  <si>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</si>
  <si>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</si>
  <si>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</si>
  <si>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</si>
  <si>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</si>
  <si>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</si>
  <si>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</si>
  <si>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</si>
  <si>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</si>
  <si>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</si>
  <si>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</si>
  <si>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</si>
  <si>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</si>
  <si>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</si>
  <si>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</si>
  <si>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</si>
  <si>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</si>
  <si>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</si>
  <si>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</si>
  <si>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</si>
  <si>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</si>
  <si>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</si>
  <si>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</si>
  <si>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</si>
  <si>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</si>
  <si>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</si>
  <si>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</si>
  <si>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</si>
  <si>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</si>
  <si>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</si>
  <si>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</si>
  <si>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</si>
  <si>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</si>
  <si>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</si>
  <si>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</si>
  <si>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</si>
  <si>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</si>
  <si>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</si>
  <si>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</si>
  <si>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</si>
  <si>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</si>
  <si>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</si>
  <si>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</si>
  <si>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</si>
  <si>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</si>
  <si>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</si>
  <si>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</si>
  <si>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</si>
  <si>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</si>
  <si>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</si>
  <si>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</si>
  <si>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</si>
  <si>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</si>
  <si>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</si>
  <si>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</si>
  <si>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</si>
  <si>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</si>
  <si>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</si>
  <si>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</si>
  <si>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</si>
  <si>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</si>
  <si>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</si>
  <si>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</si>
  <si>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</si>
  <si>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</si>
  <si>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</si>
  <si>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</si>
  <si>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</si>
  <si>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</si>
  <si>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</si>
  <si>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</si>
  <si>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</si>
  <si>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</si>
  <si>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</si>
  <si>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</si>
  <si>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</si>
  <si>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</si>
  <si>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</si>
  <si>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</si>
  <si>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</si>
  <si>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</si>
  <si>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</si>
  <si>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</si>
  <si>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</si>
  <si>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</si>
  <si>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</si>
  <si>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</si>
  <si>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</si>
  <si>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</si>
  <si>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</si>
  <si>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</si>
  <si>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</si>
  <si>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</si>
  <si>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</si>
  <si>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</si>
  <si>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</si>
  <si>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</si>
  <si>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</si>
  <si>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</si>
  <si>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</si>
  <si>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</si>
  <si>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</si>
  <si>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</si>
  <si>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</si>
  <si>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</si>
  <si>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</si>
  <si>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</si>
  <si>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</si>
  <si>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</si>
  <si>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</si>
  <si>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</si>
  <si>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</si>
  <si>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</si>
  <si>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</si>
  <si>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</si>
  <si>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</si>
  <si>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</si>
  <si>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</si>
  <si>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</si>
  <si>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</si>
  <si>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</si>
  <si>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</si>
  <si>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</si>
  <si>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</si>
  <si>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</si>
  <si>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</si>
  <si>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</si>
  <si>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</si>
  <si>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</si>
  <si>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</si>
  <si>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</si>
  <si>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</si>
  <si>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</si>
  <si>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</si>
  <si>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</si>
  <si>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</si>
  <si>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</si>
  <si>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</si>
  <si>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</si>
  <si>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</si>
  <si>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</si>
  <si>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</si>
  <si>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</si>
  <si>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</si>
  <si>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</si>
  <si>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</si>
  <si>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</si>
  <si>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</si>
  <si>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</si>
  <si>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</si>
  <si>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</si>
  <si>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</si>
  <si>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</si>
  <si>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</si>
  <si>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</si>
  <si>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</si>
  <si>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</si>
  <si>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</si>
  <si>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</si>
  <si>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</si>
  <si>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</si>
  <si>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</si>
  <si>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</si>
  <si>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</si>
  <si>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</si>
  <si>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</si>
  <si>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</si>
  <si>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</si>
  <si>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</si>
  <si>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</si>
  <si>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</si>
  <si>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</si>
  <si>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</si>
  <si>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</si>
  <si>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</si>
  <si>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</si>
  <si>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</si>
  <si>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</si>
  <si>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</si>
  <si>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</si>
  <si>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</si>
  <si>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</si>
  <si>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</si>
  <si>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</si>
  <si>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</si>
  <si>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</si>
  <si>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</si>
  <si>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</si>
  <si>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</si>
  <si>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</si>
  <si>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</si>
  <si>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</si>
  <si>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</si>
  <si>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</si>
  <si>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</si>
  <si>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</si>
  <si>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</si>
  <si>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</si>
  <si>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</si>
  <si>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</si>
  <si>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</si>
  <si>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</si>
  <si>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</si>
  <si>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</si>
  <si>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</si>
  <si>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</si>
  <si>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</si>
  <si>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</si>
  <si>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</si>
  <si>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</si>
  <si>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</si>
  <si>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</si>
  <si>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</si>
  <si>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</si>
  <si>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</si>
  <si>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</si>
  <si>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</si>
  <si>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</si>
  <si>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</si>
  <si>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</si>
  <si>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</si>
  <si>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</si>
  <si>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</si>
  <si>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</si>
  <si>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</si>
  <si>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</si>
  <si>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</si>
  <si>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</si>
  <si>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</si>
  <si>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</si>
  <si>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</si>
  <si>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</si>
  <si>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</si>
  <si>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</si>
  <si>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</si>
  <si>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</si>
  <si>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</si>
  <si>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</si>
  <si>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</si>
  <si>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</si>
  <si>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</si>
  <si>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</si>
  <si>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</si>
  <si>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</si>
  <si>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</si>
  <si>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</si>
  <si>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</si>
  <si>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</si>
  <si>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</si>
  <si>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</si>
  <si>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</si>
  <si>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</si>
  <si>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</si>
  <si>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</si>
  <si>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</si>
  <si>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</si>
  <si>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</si>
  <si>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</si>
  <si>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</si>
  <si>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</si>
  <si>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</si>
  <si>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</si>
  <si>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</si>
  <si>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</si>
  <si>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</si>
  <si>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</si>
  <si>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</si>
  <si>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</si>
  <si>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</si>
  <si>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</si>
  <si>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</si>
  <si>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</si>
  <si>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</si>
  <si>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</si>
  <si>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</si>
  <si>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</si>
  <si>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</si>
  <si>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</si>
  <si>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</si>
  <si>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</si>
  <si>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</si>
  <si>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</si>
  <si>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</si>
  <si>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</si>
  <si>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</si>
  <si>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</si>
  <si>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</si>
  <si>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</si>
  <si>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</si>
  <si>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</si>
  <si>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</si>
  <si>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</si>
  <si>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</si>
  <si>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</si>
  <si>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</si>
  <si>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</si>
  <si>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</si>
  <si>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</si>
  <si>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</si>
  <si>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</si>
  <si>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</si>
  <si>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</si>
  <si>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</si>
  <si>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</si>
  <si>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</si>
  <si>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</si>
  <si>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</si>
  <si>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</si>
  <si>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</si>
  <si>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</si>
  <si>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</si>
  <si>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</si>
  <si>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</si>
  <si>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</si>
  <si>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</si>
  <si>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</si>
  <si>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</si>
  <si>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</si>
  <si>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</si>
  <si>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</si>
  <si>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</si>
  <si>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</si>
  <si>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</si>
  <si>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</si>
  <si>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</si>
  <si>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</si>
  <si>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</si>
  <si>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</si>
  <si>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</si>
  <si>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</si>
  <si>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</si>
  <si>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</si>
  <si>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</si>
  <si>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</si>
  <si>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</si>
  <si>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</si>
  <si>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</si>
  <si>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</si>
  <si>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</si>
  <si>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</si>
  <si>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</si>
  <si>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</si>
  <si>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</si>
  <si>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</si>
  <si>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</si>
  <si>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</si>
  <si>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</si>
  <si>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</si>
  <si>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</si>
  <si>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</si>
  <si>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</si>
  <si>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</si>
  <si>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</si>
  <si>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</si>
  <si>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</si>
  <si>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</si>
  <si>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</si>
  <si>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</si>
  <si>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</si>
  <si>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</si>
  <si>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</si>
  <si>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</si>
  <si>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</si>
  <si>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</si>
  <si>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</si>
  <si>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</si>
  <si>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</si>
  <si>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</si>
  <si>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</si>
  <si>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</si>
  <si>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</si>
  <si>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</si>
  <si>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</si>
  <si>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</si>
  <si>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</si>
  <si>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</si>
  <si>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</si>
  <si>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</si>
  <si>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</si>
  <si>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</si>
  <si>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</si>
  <si>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</si>
  <si>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</si>
  <si>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</si>
  <si>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</si>
  <si>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</si>
  <si>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</si>
  <si>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</si>
  <si>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</si>
  <si>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</si>
  <si>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</si>
  <si>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</si>
  <si>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</si>
  <si>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</si>
  <si>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</si>
  <si>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</si>
  <si>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</si>
  <si>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</si>
  <si>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</si>
  <si>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</si>
  <si>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</si>
  <si>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</si>
  <si>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</si>
  <si>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</si>
  <si>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</si>
  <si>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</si>
  <si>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</si>
  <si>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</si>
  <si>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</si>
  <si>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</si>
  <si>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</si>
  <si>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</si>
  <si>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</si>
  <si>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</si>
  <si>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</si>
  <si>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</si>
  <si>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</si>
  <si>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</si>
  <si>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</si>
  <si>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</si>
  <si>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</si>
  <si>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</si>
  <si>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</si>
  <si>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</si>
  <si>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</si>
  <si>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</si>
  <si>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</si>
  <si>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</si>
  <si>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</si>
  <si>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</si>
  <si>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</si>
  <si>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</si>
  <si>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</si>
  <si>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</si>
  <si>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</si>
  <si>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</si>
  <si>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</si>
  <si>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</si>
  <si>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</si>
  <si>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</si>
  <si>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</si>
  <si>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</si>
  <si>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</si>
  <si>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</si>
  <si>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</si>
  <si>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</si>
  <si>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</si>
  <si>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</si>
  <si>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</si>
  <si>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</si>
  <si>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</si>
  <si>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</si>
  <si>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</si>
  <si>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</si>
  <si>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</si>
  <si>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</si>
  <si>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</si>
  <si>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</si>
  <si>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</si>
  <si>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</si>
  <si>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</si>
  <si>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</si>
  <si>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</si>
  <si>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</si>
  <si>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</si>
  <si>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</si>
  <si>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</si>
  <si>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</si>
  <si>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</si>
  <si>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</si>
  <si>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</si>
  <si>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</si>
  <si>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</si>
  <si>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</si>
  <si>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</si>
  <si>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</si>
  <si>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</si>
  <si>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</si>
  <si>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</si>
  <si>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</si>
  <si>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</si>
  <si>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</si>
  <si>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</si>
  <si>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</si>
  <si>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</si>
  <si>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</si>
  <si>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</si>
  <si>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</si>
  <si>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</si>
  <si>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</si>
  <si>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</si>
  <si>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</si>
  <si>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</si>
  <si>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</si>
  <si>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</si>
  <si>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</si>
  <si>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</si>
  <si>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</si>
  <si>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</si>
  <si>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</si>
  <si>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</si>
  <si>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</si>
  <si>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</si>
  <si>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</si>
  <si>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</si>
  <si>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</si>
  <si>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</si>
  <si>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</si>
  <si>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</si>
  <si>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</si>
  <si>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</si>
  <si>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</si>
  <si>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</si>
  <si>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</si>
  <si>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</si>
  <si>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</si>
  <si>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</si>
  <si>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</si>
  <si>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</si>
  <si>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</si>
  <si>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</si>
  <si>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</si>
  <si>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</si>
  <si>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</si>
  <si>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</si>
  <si>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</si>
  <si>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</si>
  <si>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</si>
  <si>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</si>
  <si>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</si>
  <si>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</si>
  <si>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</si>
  <si>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</si>
  <si>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</si>
  <si>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</si>
  <si>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</si>
  <si>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</si>
  <si>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</si>
  <si>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</si>
  <si>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</si>
  <si>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</si>
  <si>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</si>
  <si>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</si>
  <si>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</si>
  <si>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</si>
  <si>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</si>
  <si>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</si>
  <si>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</si>
  <si>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</si>
  <si>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</si>
  <si>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</si>
  <si>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</si>
  <si>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</si>
  <si>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</si>
  <si>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</si>
  <si>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</si>
  <si>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</si>
  <si>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</si>
  <si>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</si>
  <si>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</si>
  <si>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</si>
  <si>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</si>
  <si>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</si>
  <si>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</si>
  <si>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</si>
  <si>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</si>
  <si>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</si>
  <si>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</si>
  <si>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</si>
  <si>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</si>
  <si>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</si>
  <si>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</si>
  <si>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</si>
  <si>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</si>
  <si>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</si>
  <si>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</si>
  <si>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</si>
  <si>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</si>
  <si>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</si>
  <si>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</si>
  <si>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</si>
  <si>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</si>
  <si>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</si>
  <si>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</si>
  <si>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</si>
  <si>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</si>
  <si>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</si>
  <si>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</si>
  <si>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</si>
  <si>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</si>
  <si>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</si>
  <si>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</si>
  <si>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</si>
  <si>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</si>
  <si>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</si>
  <si>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</si>
  <si>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</si>
  <si>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</si>
  <si>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</si>
  <si>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</si>
  <si>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</si>
  <si>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</si>
  <si>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</si>
  <si>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</si>
  <si>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</si>
  <si>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</si>
  <si>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</si>
  <si>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</si>
  <si>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</si>
  <si>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</si>
  <si>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</si>
  <si>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</si>
  <si>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</si>
  <si>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</si>
  <si>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</si>
  <si>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</si>
  <si>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</si>
  <si>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</si>
  <si>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</si>
  <si>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</si>
  <si>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</si>
  <si>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</si>
  <si>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</si>
  <si>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</si>
  <si>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</si>
  <si>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</si>
  <si>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</si>
  <si>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</si>
  <si>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</si>
  <si>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</si>
  <si>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</si>
  <si>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</si>
  <si>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</si>
  <si>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</si>
  <si>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</si>
  <si>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</si>
  <si>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</si>
  <si>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</si>
  <si>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</si>
  <si>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</si>
  <si>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</si>
  <si>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</si>
  <si>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</si>
  <si>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</si>
  <si>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</si>
  <si>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</si>
  <si>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</si>
  <si>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</si>
  <si>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</si>
  <si>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</si>
  <si>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</si>
  <si>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</si>
  <si>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</si>
  <si>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</si>
  <si>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</si>
  <si>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</si>
  <si>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</si>
  <si>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</si>
  <si>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</si>
  <si>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</si>
  <si>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</si>
  <si>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</si>
  <si>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</si>
  <si>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</si>
  <si>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</si>
  <si>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</si>
  <si>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</si>
  <si>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</si>
  <si>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</si>
  <si>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</si>
  <si>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</si>
  <si>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</si>
  <si>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</si>
  <si>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</si>
  <si>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</si>
  <si>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</si>
  <si>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</si>
  <si>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</si>
  <si>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</si>
  <si>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</si>
  <si>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</si>
  <si>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</si>
  <si>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</si>
  <si>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</si>
  <si>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</si>
  <si>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</si>
  <si>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</si>
  <si>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</si>
  <si>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</si>
  <si>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</si>
  <si>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</si>
  <si>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</si>
  <si>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</si>
  <si>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</si>
  <si>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</si>
  <si>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</si>
  <si>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</si>
  <si>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</si>
  <si>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</si>
  <si>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</si>
  <si>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</si>
  <si>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</si>
  <si>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</si>
  <si>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</si>
  <si>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</si>
  <si>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</si>
  <si>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</si>
  <si>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</si>
  <si>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</si>
  <si>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</si>
  <si>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</si>
  <si>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</si>
  <si>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</si>
  <si>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</si>
  <si>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</si>
  <si>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</si>
  <si>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</si>
  <si>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</si>
  <si>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</si>
  <si>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</si>
  <si>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</si>
  <si>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</si>
  <si>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</si>
  <si>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</si>
  <si>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</si>
  <si>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</si>
  <si>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</si>
  <si>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</si>
  <si>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</si>
  <si>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</si>
  <si>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</si>
  <si>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</si>
  <si>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</si>
  <si>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</si>
  <si>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</si>
  <si>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</si>
  <si>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</si>
  <si>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</si>
  <si>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</si>
  <si>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</si>
  <si>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</si>
  <si>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</si>
  <si>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</si>
  <si>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</si>
  <si>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</si>
  <si>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</si>
  <si>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</si>
  <si>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</si>
  <si>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</si>
  <si>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</si>
  <si>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</si>
  <si>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</si>
  <si>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</si>
  <si>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</si>
  <si>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</si>
  <si>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</si>
  <si>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</si>
  <si>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</si>
  <si>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</si>
  <si>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</si>
  <si>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</si>
  <si>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</si>
  <si>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</si>
  <si>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</si>
  <si>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</si>
  <si>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</si>
  <si>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</si>
  <si>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</si>
  <si>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</si>
  <si>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</si>
  <si>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</si>
  <si>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</si>
  <si>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</si>
  <si>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</si>
  <si>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</si>
  <si>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</si>
  <si>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</si>
  <si>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</si>
  <si>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</si>
  <si>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</si>
  <si>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</si>
  <si>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</si>
  <si>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</si>
  <si>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</si>
  <si>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</si>
  <si>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</si>
  <si>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</si>
  <si>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</si>
  <si>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</si>
  <si>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</si>
  <si>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</si>
  <si>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</si>
  <si>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</si>
  <si>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</si>
  <si>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</si>
  <si>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</si>
  <si>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</si>
  <si>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</si>
  <si>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</si>
  <si>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</si>
  <si>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</si>
  <si>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</si>
  <si>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</si>
  <si>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</si>
  <si>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</si>
  <si>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</si>
  <si>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</si>
  <si>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</si>
  <si>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</si>
  <si>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</si>
  <si>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</si>
  <si>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</si>
  <si>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</si>
  <si>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</si>
  <si>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</si>
  <si>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</si>
  <si>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</si>
  <si>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</si>
  <si>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</si>
  <si>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</si>
  <si>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</si>
  <si>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</si>
  <si>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</si>
  <si>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</si>
  <si>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</si>
  <si>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</si>
  <si>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</si>
  <si>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</si>
  <si>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</si>
  <si>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</si>
  <si>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</si>
  <si>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</si>
  <si>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</si>
  <si>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</si>
  <si>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</si>
  <si>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</si>
  <si>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</si>
  <si>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</si>
  <si>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</si>
  <si>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</si>
  <si>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</si>
  <si>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</si>
  <si>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</si>
  <si>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</si>
  <si>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</si>
  <si>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</si>
  <si>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</si>
  <si>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</si>
  <si>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</si>
  <si>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</si>
  <si>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</si>
  <si>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</si>
  <si>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</si>
  <si>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</si>
  <si>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</si>
  <si>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</si>
  <si>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</si>
  <si>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</si>
  <si>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</si>
  <si>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</si>
  <si>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</si>
  <si>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</si>
  <si>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</si>
  <si>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</si>
  <si>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</si>
  <si>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</si>
  <si>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</si>
  <si>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</si>
  <si>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</si>
  <si>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</si>
  <si>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</si>
  <si>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</si>
  <si>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</si>
  <si>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</si>
  <si>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</si>
  <si>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</si>
  <si>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</si>
  <si>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</si>
  <si>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</si>
  <si>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</si>
  <si>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</si>
  <si>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</si>
  <si>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</si>
  <si>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</si>
  <si>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</si>
  <si>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</si>
  <si>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</si>
  <si>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</si>
  <si>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</si>
  <si>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</si>
  <si>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</si>
  <si>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</si>
  <si>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</si>
  <si>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</si>
  <si>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</si>
  <si>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</si>
  <si>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</si>
  <si>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</si>
  <si>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</si>
  <si>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</si>
  <si>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</si>
  <si>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</si>
  <si>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</si>
  <si>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</si>
  <si>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</si>
  <si>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</si>
  <si>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</si>
  <si>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</si>
  <si>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</si>
  <si>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</si>
  <si>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</si>
  <si>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</si>
  <si>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</si>
  <si>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</si>
  <si>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</si>
  <si>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</si>
  <si>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</si>
  <si>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</si>
  <si>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</si>
  <si>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</si>
  <si>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</si>
  <si>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</si>
  <si>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</si>
  <si>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</si>
  <si>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</si>
  <si>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</si>
  <si>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</si>
  <si>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</si>
  <si>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</si>
  <si>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</si>
  <si>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</si>
  <si>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</si>
  <si>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</si>
  <si>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</si>
  <si>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</si>
  <si>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</si>
  <si>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</si>
  <si>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</si>
  <si>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</si>
  <si>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</si>
  <si>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</si>
  <si>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</si>
  <si>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</si>
  <si>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</si>
  <si>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</si>
  <si>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</si>
  <si>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</si>
  <si>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</si>
  <si>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</si>
  <si>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</si>
  <si>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</si>
  <si>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</si>
  <si>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</si>
  <si>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</si>
  <si>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</si>
  <si>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</si>
  <si>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</si>
  <si>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</si>
  <si>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</si>
  <si>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</si>
  <si>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</si>
  <si>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</si>
  <si>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</si>
  <si>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</si>
  <si>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</si>
  <si>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</si>
  <si>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</si>
  <si>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</si>
  <si>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</si>
  <si>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</si>
  <si>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</si>
  <si>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</si>
  <si>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</si>
  <si>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</si>
  <si>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</si>
  <si>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</si>
  <si>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</si>
  <si>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</si>
  <si>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</si>
  <si>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</si>
  <si>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</si>
  <si>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</si>
  <si>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</si>
  <si>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</si>
  <si>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</si>
  <si>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</si>
  <si>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</si>
  <si>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</si>
  <si>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</si>
  <si>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</si>
  <si>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</si>
  <si>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</si>
  <si>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</si>
  <si>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</si>
  <si>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</si>
  <si>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</si>
  <si>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</si>
  <si>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</si>
  <si>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</si>
  <si>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</si>
  <si>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</si>
  <si>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</si>
  <si>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</si>
  <si>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</si>
  <si>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</si>
  <si>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</si>
  <si>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</si>
  <si>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</si>
  <si>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</si>
  <si>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</si>
  <si>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</si>
  <si>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</si>
  <si>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</si>
  <si>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</si>
  <si>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</si>
  <si>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</si>
  <si>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</si>
  <si>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</si>
  <si>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</si>
  <si>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</si>
  <si>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</si>
  <si>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</si>
  <si>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</si>
  <si>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</si>
  <si>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</si>
  <si>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</si>
  <si>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</si>
  <si>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</si>
  <si>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</si>
  <si>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</si>
  <si>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</si>
  <si>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</si>
  <si>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</si>
  <si>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</si>
  <si>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</si>
  <si>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</si>
  <si>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</si>
  <si>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</si>
  <si>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</si>
  <si>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</si>
  <si>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</si>
  <si>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</si>
  <si>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</si>
  <si>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</si>
  <si>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</si>
  <si>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</si>
  <si>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</si>
  <si>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</si>
  <si>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</si>
  <si>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</si>
  <si>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</si>
  <si>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</si>
  <si>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</si>
  <si>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</si>
  <si>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</si>
  <si>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</si>
  <si>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</si>
  <si>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</si>
  <si>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</si>
  <si>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</si>
  <si>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</si>
  <si>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</si>
  <si>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</si>
  <si>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</si>
  <si>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</si>
  <si>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</si>
  <si>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</si>
  <si>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</si>
  <si>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</si>
  <si>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</si>
  <si>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</si>
  <si>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</si>
  <si>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</si>
  <si>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</si>
  <si>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</si>
  <si>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</si>
  <si>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</si>
  <si>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</si>
  <si>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</si>
  <si>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</si>
  <si>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</si>
  <si>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</si>
  <si>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</si>
  <si>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</si>
  <si>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</si>
  <si>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</si>
  <si>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</si>
  <si>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</si>
  <si>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</si>
  <si>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</si>
  <si>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</si>
  <si>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</si>
  <si>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</si>
  <si>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</si>
  <si>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</si>
  <si>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</si>
  <si>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</si>
  <si>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</si>
  <si>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</si>
  <si>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</si>
  <si>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</si>
  <si>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</si>
  <si>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</si>
  <si>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</si>
  <si>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</si>
  <si>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</si>
  <si>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</si>
  <si>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</si>
  <si>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</si>
  <si>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</si>
  <si>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</si>
  <si>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</si>
  <si>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</si>
  <si>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</si>
  <si>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</si>
  <si>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</si>
  <si>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</si>
  <si>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</si>
  <si>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</si>
  <si>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</si>
  <si>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</si>
  <si>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</si>
  <si>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</si>
  <si>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</si>
  <si>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</si>
  <si>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</si>
  <si>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</si>
  <si>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</si>
  <si>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</si>
  <si>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</si>
  <si>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</si>
  <si>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</si>
  <si>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</si>
  <si>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</si>
  <si>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</si>
  <si>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</si>
  <si>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</si>
  <si>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</si>
  <si>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</si>
  <si>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</si>
  <si>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</si>
  <si>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</si>
  <si>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</si>
  <si>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</si>
  <si>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</si>
  <si>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</si>
  <si>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</si>
  <si>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</si>
  <si>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</si>
  <si>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</si>
  <si>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</si>
  <si>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</si>
  <si>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</si>
  <si>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</si>
  <si>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</si>
  <si>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</si>
  <si>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</si>
  <si>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</si>
  <si>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</si>
  <si>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</si>
  <si>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</si>
  <si>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</si>
  <si>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</si>
  <si>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</si>
  <si>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</si>
  <si>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</si>
  <si>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</si>
  <si>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</si>
  <si>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</si>
  <si>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</si>
  <si>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</si>
  <si>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</si>
  <si>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</si>
  <si>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</si>
  <si>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</si>
  <si>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</si>
  <si>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</si>
  <si>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</si>
  <si>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</si>
  <si>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</si>
  <si>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</si>
  <si>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</si>
  <si>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</si>
  <si>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</si>
  <si>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</si>
  <si>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</si>
  <si>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</si>
  <si>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</si>
  <si>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</si>
  <si>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</si>
  <si>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</si>
  <si>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</si>
  <si>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</si>
  <si>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</si>
  <si>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</si>
  <si>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</si>
  <si>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</si>
  <si>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</si>
  <si>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</si>
  <si>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</si>
  <si>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</si>
  <si>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</si>
  <si>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</si>
  <si>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</si>
  <si>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</si>
  <si>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</si>
  <si>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</si>
  <si>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</si>
  <si>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</si>
  <si>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</si>
  <si>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</si>
  <si>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</si>
  <si>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</si>
  <si>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</si>
  <si>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</si>
  <si>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</si>
  <si>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</si>
  <si>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</si>
  <si>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</si>
  <si>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</si>
  <si>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</si>
  <si>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</si>
  <si>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</si>
  <si>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</si>
  <si>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</si>
  <si>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</si>
  <si>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</si>
  <si>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</si>
  <si>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</si>
  <si>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</si>
  <si>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</si>
  <si>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</si>
  <si>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</si>
  <si>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</si>
  <si>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</si>
  <si>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</si>
  <si>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</si>
  <si>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</si>
  <si>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</si>
  <si>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</si>
  <si>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</si>
  <si>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</si>
  <si>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</si>
  <si>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</si>
  <si>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</si>
  <si>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</si>
  <si>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</si>
  <si>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</si>
  <si>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</si>
  <si>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</si>
  <si>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</si>
  <si>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</si>
  <si>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</si>
  <si>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</si>
  <si>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</si>
  <si>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</si>
  <si>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</si>
  <si>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</si>
  <si>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</si>
  <si>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</si>
  <si>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</si>
  <si>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</si>
  <si>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</si>
  <si>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</si>
  <si>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</si>
  <si>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</si>
  <si>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</si>
  <si>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</si>
  <si>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</si>
  <si>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</si>
  <si>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</si>
  <si>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</si>
  <si>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</si>
  <si>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</si>
  <si>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</si>
  <si>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</si>
  <si>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</si>
  <si>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</si>
  <si>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</si>
  <si>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</si>
  <si>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</si>
  <si>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</si>
  <si>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</si>
  <si>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</si>
  <si>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</si>
  <si>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</si>
  <si>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</si>
  <si>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</si>
  <si>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</si>
  <si>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</si>
  <si>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</si>
  <si>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</si>
  <si>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</si>
  <si>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</si>
  <si>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</si>
  <si>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</si>
  <si>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</si>
  <si>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</si>
  <si>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</si>
  <si>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</si>
  <si>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</si>
  <si>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</si>
  <si>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</si>
  <si>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</si>
  <si>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</si>
  <si>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</si>
  <si>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</si>
  <si>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</si>
  <si>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</si>
  <si>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</si>
  <si>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</si>
  <si>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</si>
  <si>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</si>
  <si>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</si>
  <si>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</si>
  <si>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</si>
  <si>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</si>
  <si>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</si>
  <si>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</si>
  <si>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</si>
  <si>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</si>
  <si>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</si>
  <si>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</si>
  <si>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</si>
  <si>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</si>
  <si>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</si>
  <si>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</si>
  <si>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</si>
  <si>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</si>
  <si>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</si>
  <si>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</si>
  <si>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</si>
  <si>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</si>
  <si>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</si>
  <si>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</si>
  <si>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</si>
  <si>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</si>
  <si>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</si>
  <si>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</si>
  <si>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</si>
  <si>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</si>
  <si>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</si>
  <si>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</si>
  <si>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</si>
  <si>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</si>
  <si>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</si>
  <si>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</si>
  <si>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</si>
  <si>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</si>
  <si>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</si>
  <si>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</si>
  <si>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</si>
  <si>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</si>
  <si>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</si>
  <si>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</si>
  <si>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</si>
  <si>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</si>
  <si>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</si>
  <si>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</si>
  <si>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</si>
  <si>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</si>
  <si>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</si>
  <si>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</si>
  <si>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</si>
  <si>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</si>
  <si>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</si>
  <si>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</si>
  <si>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</si>
  <si>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</si>
  <si>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</si>
  <si>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</si>
  <si>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</si>
  <si>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</si>
  <si>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</si>
  <si>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</si>
  <si>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</si>
  <si>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</si>
  <si>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</si>
  <si>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</si>
  <si>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</si>
  <si>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</si>
  <si>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</si>
  <si>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</si>
  <si>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</si>
  <si>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</si>
  <si>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</si>
  <si>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</si>
  <si>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</si>
  <si>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</si>
  <si>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</si>
  <si>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</si>
  <si>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</si>
  <si>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</si>
  <si>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</si>
  <si>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</si>
  <si>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</si>
  <si>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</si>
  <si>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</si>
  <si>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</si>
  <si>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</si>
  <si>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</si>
  <si>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</si>
  <si>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</si>
  <si>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</si>
  <si>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</si>
  <si>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</si>
  <si>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</si>
  <si>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</si>
  <si>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</si>
  <si>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</si>
  <si>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</si>
  <si>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</si>
  <si>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</si>
  <si>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</si>
  <si>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</si>
  <si>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</si>
  <si>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</si>
  <si>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</si>
  <si>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</si>
  <si>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</si>
  <si>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</si>
  <si>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</si>
  <si>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</si>
  <si>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</si>
  <si>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</si>
  <si>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</si>
  <si>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</si>
  <si>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</si>
  <si>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</si>
  <si>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</si>
  <si>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</si>
  <si>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</si>
  <si>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</si>
  <si>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</si>
  <si>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</si>
  <si>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</si>
  <si>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</si>
  <si>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</si>
  <si>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</si>
  <si>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</si>
  <si>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</si>
  <si>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</si>
  <si>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</si>
  <si>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</si>
  <si>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</si>
  <si>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</si>
  <si>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</si>
  <si>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</si>
  <si>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</si>
  <si>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</si>
  <si>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</si>
  <si>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</si>
  <si>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</si>
  <si>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</si>
  <si>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</si>
  <si>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</si>
  <si>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</si>
  <si>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</si>
  <si>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</si>
  <si>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</si>
  <si>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</si>
  <si>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</si>
  <si>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</si>
  <si>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</si>
  <si>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</si>
  <si>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</si>
  <si>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</si>
  <si>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</si>
  <si>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</si>
  <si>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</si>
  <si>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</si>
  <si>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</si>
  <si>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</si>
  <si>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</si>
  <si>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</si>
  <si>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</si>
  <si>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</si>
  <si>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</si>
  <si>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</si>
  <si>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</si>
  <si>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</si>
  <si>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</si>
  <si>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</si>
  <si>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</si>
  <si>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</si>
  <si>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</si>
  <si>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</si>
  <si>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</si>
  <si>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</si>
  <si>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</si>
  <si>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</si>
  <si>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</si>
  <si>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</si>
  <si>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</si>
  <si>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</si>
  <si>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</si>
  <si>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</si>
  <si>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</si>
  <si>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</si>
  <si>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</si>
  <si>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</si>
  <si>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</si>
  <si>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</si>
  <si>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</si>
  <si>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</si>
  <si>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</si>
  <si>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</si>
  <si>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</si>
  <si>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</si>
  <si>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</si>
  <si>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</si>
  <si>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</si>
  <si>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</si>
  <si>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</si>
  <si>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</si>
  <si>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</si>
  <si>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</si>
  <si>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</si>
  <si>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</si>
  <si>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</si>
  <si>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</si>
  <si>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</si>
  <si>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</si>
  <si>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</si>
  <si>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</si>
  <si>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</si>
  <si>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</si>
  <si>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</si>
  <si>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</si>
  <si>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</si>
  <si>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</si>
  <si>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</si>
  <si>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</si>
  <si>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</si>
  <si>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</si>
  <si>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</si>
  <si>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</si>
  <si>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</si>
  <si>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</si>
  <si>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</si>
  <si>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</si>
  <si>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</si>
  <si>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</si>
  <si>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</si>
  <si>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</si>
  <si>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</si>
  <si>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</si>
  <si>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</si>
  <si>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</si>
  <si>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</si>
  <si>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</si>
  <si>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</si>
  <si>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</si>
  <si>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</si>
  <si>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</si>
  <si>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</si>
  <si>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</si>
  <si>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</si>
  <si>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</si>
  <si>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</si>
  <si>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</si>
  <si>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</si>
  <si>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</si>
  <si>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</si>
  <si>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</si>
  <si>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</si>
  <si>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</si>
  <si>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</si>
  <si>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</si>
  <si>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</si>
  <si>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</si>
  <si>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</si>
  <si>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</si>
  <si>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</si>
  <si>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</si>
  <si>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</si>
  <si>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</si>
  <si>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</si>
  <si>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</si>
  <si>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</si>
  <si>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</si>
  <si>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</si>
  <si>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</si>
  <si>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</si>
  <si>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</si>
  <si>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</si>
  <si>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</si>
  <si>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</si>
  <si>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</si>
  <si>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</si>
  <si>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</si>
  <si>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</si>
  <si>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</si>
  <si>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</si>
  <si>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</si>
  <si>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</si>
  <si>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</si>
  <si>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</si>
  <si>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</si>
  <si>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</si>
  <si>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</si>
  <si>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</si>
  <si>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</si>
  <si>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</si>
  <si>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</si>
  <si>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</si>
  <si>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</si>
  <si>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</si>
  <si>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</si>
  <si>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</si>
  <si>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</si>
  <si>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</si>
  <si>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</si>
  <si>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</si>
  <si>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</si>
  <si>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</si>
  <si>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</si>
  <si>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</si>
  <si>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</si>
  <si>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</si>
  <si>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</si>
  <si>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</si>
  <si>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</si>
  <si>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</si>
  <si>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</si>
  <si>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</si>
  <si>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</si>
  <si>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</si>
  <si>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</si>
  <si>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</si>
  <si>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</si>
  <si>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</si>
  <si>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</si>
  <si>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</si>
  <si>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</si>
  <si>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</si>
  <si>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</si>
  <si>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</si>
  <si>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</si>
  <si>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</si>
  <si>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</si>
  <si>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</si>
  <si>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</si>
  <si>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</si>
  <si>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</si>
  <si>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</si>
  <si>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</si>
  <si>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</si>
  <si>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</si>
  <si>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</si>
  <si>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</si>
  <si>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</si>
  <si>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</si>
  <si>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</si>
  <si>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</si>
  <si>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</si>
  <si>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</si>
  <si>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</si>
  <si>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</si>
  <si>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</si>
  <si>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</si>
  <si>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</si>
  <si>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</si>
  <si>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</si>
  <si>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</si>
  <si>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</si>
  <si>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</si>
  <si>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</si>
  <si>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</si>
  <si>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</si>
  <si>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</si>
  <si>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</si>
  <si>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</si>
  <si>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</si>
  <si>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</si>
  <si>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</si>
  <si>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</si>
  <si>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</si>
  <si>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</si>
  <si>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</si>
  <si>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</si>
  <si>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</si>
  <si>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</si>
  <si>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</si>
  <si>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</si>
  <si>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</si>
  <si>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</si>
  <si>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</si>
  <si>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</si>
  <si>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</si>
  <si>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</si>
  <si>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</si>
  <si>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</si>
  <si>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</si>
  <si>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</si>
  <si>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</si>
  <si>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</si>
  <si>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</si>
  <si>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</si>
  <si>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</si>
  <si>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</si>
  <si>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</si>
  <si>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</si>
  <si>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</si>
  <si>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</si>
  <si>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</si>
  <si>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</si>
  <si>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</si>
  <si>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</si>
  <si>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</si>
  <si>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</si>
  <si>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</si>
  <si>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</si>
  <si>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</si>
  <si>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</si>
  <si>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</si>
  <si>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</si>
  <si>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</si>
  <si>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</si>
  <si>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</si>
  <si>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</si>
  <si>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</si>
  <si>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</si>
  <si>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</si>
  <si>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</si>
  <si>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</si>
  <si>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</si>
  <si>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</si>
  <si>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</si>
  <si>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</si>
  <si>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</si>
  <si>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</si>
  <si>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</si>
  <si>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</si>
  <si>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</si>
  <si>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</si>
  <si>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</si>
  <si>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</si>
  <si>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</si>
  <si>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</si>
  <si>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</si>
  <si>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</si>
  <si>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</si>
  <si>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</si>
  <si>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</si>
  <si>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</si>
  <si>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</si>
  <si>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</si>
  <si>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</si>
  <si>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</si>
  <si>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</si>
  <si>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</si>
  <si>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</si>
  <si>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</si>
  <si>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</si>
  <si>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</si>
  <si>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</si>
  <si>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</si>
  <si>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</si>
  <si>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</si>
  <si>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</si>
  <si>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</si>
  <si>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</si>
  <si>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</si>
  <si>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</si>
  <si>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</si>
  <si>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</si>
  <si>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</si>
  <si>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</si>
  <si>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</si>
  <si>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</si>
  <si>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</si>
  <si>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</si>
  <si>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</si>
  <si>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</si>
  <si>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</si>
  <si>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</si>
  <si>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</si>
  <si>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</si>
  <si>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</si>
  <si>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</si>
  <si>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</si>
  <si>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</si>
  <si>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</si>
  <si>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</si>
  <si>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</si>
  <si>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</si>
  <si>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</si>
  <si>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</si>
  <si>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</si>
  <si>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</si>
  <si>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</si>
  <si>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</si>
  <si>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</si>
  <si>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</si>
  <si>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</si>
  <si>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</si>
  <si>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</si>
  <si>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</si>
  <si>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</si>
  <si>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</si>
  <si>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</si>
  <si>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</si>
  <si>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</si>
  <si>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</si>
  <si>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</si>
  <si>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</si>
  <si>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</si>
  <si>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</si>
  <si>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</si>
  <si>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</si>
  <si>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</si>
  <si>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</si>
  <si>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</si>
  <si>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</si>
  <si>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</si>
  <si>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</si>
  <si>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</si>
  <si>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</si>
  <si>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</si>
  <si>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</si>
  <si>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</si>
  <si>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</si>
  <si>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</si>
  <si>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</si>
  <si>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</si>
  <si>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</si>
  <si>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</si>
  <si>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</si>
  <si>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</si>
  <si>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</si>
  <si>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</si>
  <si>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</si>
  <si>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</si>
  <si>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</si>
  <si>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</si>
  <si>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</si>
  <si>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</si>
  <si>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</si>
  <si>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</si>
  <si>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</si>
  <si>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</si>
  <si>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</si>
  <si>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</si>
  <si>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</si>
  <si>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</si>
  <si>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</si>
  <si>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</si>
  <si>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</si>
  <si>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</si>
  <si>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</si>
  <si>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</si>
  <si>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</si>
  <si>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</si>
  <si>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</si>
  <si>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</si>
  <si>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</si>
  <si>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</si>
  <si>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</si>
  <si>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</si>
  <si>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</si>
  <si>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</si>
  <si>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</si>
  <si>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</si>
  <si>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</si>
  <si>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</si>
  <si>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</si>
  <si>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</si>
  <si>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</si>
  <si>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</si>
  <si>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</si>
  <si>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</si>
  <si>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</si>
  <si>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</si>
  <si>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</si>
  <si>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</si>
  <si>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</si>
  <si>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</si>
  <si>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</si>
  <si>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</si>
  <si>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</si>
  <si>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</si>
  <si>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</si>
  <si>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</si>
  <si>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</si>
  <si>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</si>
  <si>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</si>
  <si>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</si>
  <si>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</si>
  <si>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</si>
  <si>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</si>
  <si>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</si>
  <si>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</si>
  <si>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</si>
  <si>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</si>
  <si>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</si>
  <si>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</si>
  <si>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</si>
  <si>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</si>
  <si>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</si>
  <si>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</si>
  <si>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</si>
  <si>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</si>
  <si>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</si>
  <si>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</si>
  <si>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</si>
  <si>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</si>
  <si>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</si>
  <si>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</si>
  <si>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</si>
  <si>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</si>
  <si>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</si>
  <si>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</si>
  <si>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</si>
  <si>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</si>
  <si>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</si>
  <si>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</si>
  <si>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</si>
  <si>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</si>
  <si>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</si>
  <si>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</si>
  <si>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</si>
  <si>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</si>
  <si>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</si>
  <si>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</si>
  <si>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</si>
  <si>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</si>
  <si>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</si>
  <si>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</si>
  <si>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</si>
  <si>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</si>
  <si>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</si>
  <si>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</si>
  <si>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</si>
  <si>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</si>
  <si>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</si>
  <si>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</si>
  <si>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</si>
  <si>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</si>
  <si>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</si>
  <si>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</si>
  <si>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</si>
  <si>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</si>
  <si>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</si>
  <si>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</si>
  <si>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</si>
  <si>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</si>
  <si>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</si>
  <si>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</si>
  <si>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</si>
  <si>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</si>
  <si>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</si>
  <si>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</si>
  <si>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</si>
  <si>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</si>
  <si>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</si>
  <si>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</si>
  <si>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</si>
  <si>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</si>
  <si>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</si>
  <si>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</si>
  <si>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</si>
  <si>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</si>
  <si>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</si>
  <si>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</si>
  <si>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</si>
  <si>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</si>
  <si>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</si>
  <si>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</si>
  <si>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</si>
  <si>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</si>
  <si>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</si>
  <si>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</si>
  <si>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</si>
  <si>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</si>
  <si>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</si>
  <si>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</si>
  <si>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</si>
  <si>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</si>
  <si>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</si>
  <si>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</si>
  <si>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</si>
  <si>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</si>
  <si>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</si>
  <si>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</si>
  <si>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</si>
  <si>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</si>
  <si>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</si>
  <si>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</si>
  <si>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</si>
  <si>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</si>
  <si>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</si>
  <si>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</si>
  <si>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</si>
  <si>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</si>
  <si>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</si>
  <si>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</si>
  <si>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</si>
  <si>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</si>
  <si>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</si>
  <si>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</si>
  <si>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</si>
  <si>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</si>
  <si>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</si>
  <si>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</si>
  <si>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</si>
  <si>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</si>
  <si>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</si>
  <si>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</si>
  <si>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</si>
  <si>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</si>
  <si>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</si>
  <si>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</si>
  <si>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</si>
  <si>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</si>
  <si>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</si>
  <si>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</si>
  <si>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</si>
  <si>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</si>
  <si>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</si>
  <si>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</si>
  <si>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</si>
  <si>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</si>
  <si>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</si>
  <si>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</si>
  <si>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</si>
  <si>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</si>
  <si>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</si>
  <si>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</si>
  <si>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</si>
  <si>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</si>
  <si>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</si>
  <si>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</si>
  <si>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</si>
  <si>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</si>
  <si>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</si>
  <si>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</si>
  <si>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</si>
  <si>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</si>
  <si>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</si>
  <si>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</si>
  <si>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</si>
  <si>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</si>
  <si>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</si>
  <si>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</si>
  <si>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</si>
  <si>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</si>
  <si>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</si>
  <si>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</si>
  <si>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</si>
  <si>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</si>
  <si>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</si>
  <si>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</si>
  <si>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</si>
  <si>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</si>
  <si>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</si>
  <si>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</si>
  <si>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</si>
  <si>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</si>
  <si>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</si>
  <si>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</si>
  <si>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</si>
  <si>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</si>
  <si>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</si>
  <si>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</si>
  <si>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</si>
  <si>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</si>
  <si>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</si>
  <si>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</si>
  <si>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</si>
  <si>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</si>
  <si>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</si>
  <si>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</si>
  <si>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</si>
  <si>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</si>
  <si>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</si>
  <si>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</si>
  <si>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</si>
  <si>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</si>
  <si>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</si>
  <si>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</si>
  <si>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</si>
  <si>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</si>
  <si>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</si>
  <si>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</si>
  <si>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</si>
  <si>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</si>
  <si>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</si>
  <si>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</si>
  <si>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</si>
  <si>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</si>
  <si>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</si>
  <si>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</si>
  <si>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</si>
  <si>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</si>
  <si>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</si>
  <si>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</si>
  <si>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</si>
  <si>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</si>
  <si>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</si>
  <si>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</si>
  <si>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</si>
  <si>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</si>
  <si>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</si>
  <si>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</si>
  <si>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</si>
  <si>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</si>
  <si>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</si>
  <si>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</si>
  <si>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</si>
  <si>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</si>
  <si>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</si>
  <si>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</si>
  <si>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</si>
  <si>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</si>
  <si>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</si>
  <si>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</si>
  <si>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</si>
  <si>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</si>
  <si>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</si>
  <si>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</si>
  <si>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</si>
  <si>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</si>
  <si>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</si>
  <si>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</si>
  <si>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</si>
  <si>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</si>
  <si>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</si>
  <si>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</si>
  <si>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</si>
  <si>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</si>
  <si>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</si>
  <si>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</si>
  <si>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</si>
  <si>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</si>
  <si>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</si>
  <si>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</si>
  <si>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</si>
  <si>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</si>
  <si>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</si>
  <si>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</si>
  <si>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</si>
  <si>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</si>
  <si>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</si>
  <si>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</si>
  <si>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</si>
  <si>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</si>
  <si>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</si>
  <si>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</si>
  <si>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</si>
  <si>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</si>
  <si>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</si>
  <si>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</si>
  <si>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</si>
  <si>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</si>
  <si>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</si>
  <si>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</si>
  <si>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</si>
  <si>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</si>
  <si>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</si>
  <si>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</si>
  <si>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</si>
  <si>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</si>
  <si>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</si>
  <si>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</si>
  <si>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</si>
  <si>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</si>
  <si>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</si>
  <si>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</si>
  <si>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</si>
  <si>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</si>
  <si>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</si>
  <si>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</si>
  <si>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</si>
  <si>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</si>
  <si>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</si>
  <si>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</si>
  <si>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</si>
  <si>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</si>
  <si>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</si>
  <si>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</si>
  <si>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</si>
  <si>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</si>
  <si>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</si>
  <si>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</si>
  <si>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</si>
  <si>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</si>
  <si>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</si>
  <si>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</si>
  <si>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</si>
  <si>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</si>
  <si>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</si>
  <si>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</si>
  <si>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</si>
  <si>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</si>
  <si>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</si>
  <si>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</si>
  <si>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</si>
  <si>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</si>
  <si>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</si>
  <si>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</si>
  <si>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</si>
  <si>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</si>
  <si>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</si>
  <si>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</si>
  <si>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</si>
  <si>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</si>
  <si>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</si>
  <si>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</si>
  <si>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</si>
  <si>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</si>
  <si>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</si>
  <si>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</si>
  <si>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</si>
  <si>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</si>
  <si>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</si>
  <si>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</si>
  <si>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</si>
  <si>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</si>
  <si>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</si>
  <si>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</si>
  <si>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</si>
  <si>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</si>
  <si>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</si>
  <si>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</si>
  <si>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</si>
  <si>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</si>
  <si>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</si>
  <si>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</si>
  <si>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</si>
  <si>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</si>
  <si>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</si>
  <si>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</si>
  <si>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</si>
  <si>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</si>
  <si>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</si>
  <si>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</si>
  <si>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</si>
  <si>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</si>
  <si>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</si>
  <si>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</si>
  <si>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</si>
  <si>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</si>
  <si>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</si>
  <si>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</si>
  <si>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</si>
  <si>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</si>
  <si>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</si>
  <si>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</si>
  <si>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</si>
  <si>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</si>
  <si>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</si>
  <si>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</si>
  <si>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</si>
  <si>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</si>
  <si>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</si>
  <si>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</si>
  <si>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</si>
  <si>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</si>
  <si>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</si>
  <si>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</si>
  <si>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</si>
  <si>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</si>
  <si>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</si>
  <si>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</si>
  <si>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</si>
  <si>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</si>
  <si>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</si>
  <si>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</si>
  <si>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</si>
  <si>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</si>
  <si>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</si>
  <si>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</si>
  <si>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</si>
  <si>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</si>
  <si>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</si>
  <si>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</si>
  <si>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</si>
  <si>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</si>
  <si>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</si>
  <si>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</si>
  <si>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</si>
  <si>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</si>
  <si>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</si>
  <si>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</si>
  <si>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</si>
  <si>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</si>
  <si>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</si>
  <si>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</si>
  <si>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</si>
  <si>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</si>
  <si>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</si>
  <si>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</si>
  <si>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</si>
  <si>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</si>
  <si>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</si>
  <si>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</si>
  <si>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</si>
  <si>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</si>
  <si>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</si>
  <si>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</si>
  <si>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</si>
  <si>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</si>
  <si>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</si>
  <si>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</si>
  <si>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</si>
  <si>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</si>
  <si>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</si>
  <si>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</si>
  <si>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</si>
  <si>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</si>
  <si>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</si>
  <si>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</si>
  <si>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</si>
  <si>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</si>
  <si>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</si>
  <si>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</si>
  <si>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</si>
  <si>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</si>
  <si>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</si>
  <si>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</si>
  <si>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</si>
  <si>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</si>
  <si>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</si>
  <si>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</si>
  <si>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</si>
  <si>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</si>
  <si>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</si>
  <si>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</si>
  <si>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</si>
  <si>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</si>
  <si>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</si>
  <si>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</si>
  <si>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</si>
  <si>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</si>
  <si>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</si>
  <si>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</si>
  <si>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</si>
  <si>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</si>
  <si>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</si>
  <si>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</si>
  <si>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</si>
  <si>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</si>
  <si>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</si>
  <si>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</si>
  <si>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</si>
  <si>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</si>
  <si>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</si>
  <si>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</si>
  <si>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</si>
  <si>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</si>
  <si>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</si>
  <si>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</si>
  <si>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</si>
  <si>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</si>
  <si>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</si>
  <si>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</si>
  <si>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</si>
  <si>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</si>
  <si>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</si>
  <si>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</si>
  <si>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</si>
  <si>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</si>
  <si>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</si>
  <si>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</si>
  <si>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</si>
  <si>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</si>
  <si>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</si>
  <si>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</si>
  <si>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</si>
  <si>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</si>
  <si>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</si>
  <si>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</si>
  <si>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</si>
  <si>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</si>
  <si>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</si>
  <si>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</si>
  <si>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</si>
  <si>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</si>
  <si>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</si>
  <si>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</si>
  <si>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</si>
  <si>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</si>
  <si>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</si>
  <si>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</si>
  <si>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</si>
  <si>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</si>
  <si>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</si>
  <si>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</si>
  <si>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</si>
  <si>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</si>
  <si>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</si>
  <si>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</si>
  <si>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</si>
  <si>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</si>
  <si>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</si>
  <si>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</si>
  <si>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</si>
  <si>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</si>
  <si>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</si>
  <si>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</si>
  <si>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</si>
  <si>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</si>
  <si>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</si>
  <si>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</si>
  <si>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</si>
  <si>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</si>
  <si>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</si>
  <si>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</si>
  <si>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</si>
  <si>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</si>
  <si>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</si>
  <si>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</si>
  <si>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</si>
  <si>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</si>
  <si>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</si>
  <si>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</si>
  <si>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</si>
  <si>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</si>
  <si>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</si>
  <si>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</si>
  <si>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</si>
  <si>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</si>
  <si>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</si>
  <si>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</si>
  <si>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</si>
  <si>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</si>
  <si>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</si>
  <si>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</si>
  <si>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</si>
  <si>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</si>
  <si>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</si>
  <si>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</si>
  <si>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</si>
  <si>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</si>
  <si>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</si>
  <si>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</si>
  <si>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</si>
  <si>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</si>
  <si>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</si>
  <si>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</si>
  <si>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</si>
  <si>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</si>
  <si>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</si>
  <si>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</si>
  <si>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</si>
  <si>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</si>
  <si>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</si>
  <si>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</si>
  <si>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</si>
  <si>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</si>
  <si>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</si>
  <si>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</si>
  <si>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</si>
  <si>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</si>
  <si>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</si>
  <si>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</si>
  <si>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</si>
  <si>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</si>
  <si>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</si>
  <si>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</si>
  <si>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</si>
  <si>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</si>
  <si>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</si>
  <si>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</si>
  <si>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</si>
  <si>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</si>
  <si>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</si>
  <si>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</si>
  <si>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</si>
  <si>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</si>
  <si>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</si>
  <si>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</si>
  <si>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</si>
  <si>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</si>
  <si>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</si>
  <si>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</si>
  <si>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</si>
  <si>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</si>
  <si>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</si>
  <si>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</si>
  <si>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</si>
  <si>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</si>
  <si>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</si>
  <si>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</si>
  <si>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</si>
  <si>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</si>
  <si>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</si>
  <si>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</si>
  <si>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</si>
  <si>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</si>
  <si>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</si>
  <si>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</si>
  <si>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</si>
  <si>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</si>
  <si>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</si>
  <si>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</si>
  <si>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</si>
  <si>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</si>
  <si>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</si>
  <si>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</si>
  <si>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</si>
  <si>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</si>
  <si>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</si>
  <si>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</si>
  <si>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</si>
  <si>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</si>
  <si>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</si>
  <si>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</si>
  <si>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</si>
  <si>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</si>
  <si>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</si>
  <si>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</si>
  <si>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</si>
  <si>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</si>
  <si>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</si>
  <si>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</si>
  <si>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</si>
  <si>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</si>
  <si>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</si>
  <si>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</si>
  <si>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</si>
  <si>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</si>
  <si>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</si>
  <si>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</si>
  <si>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</si>
  <si>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</si>
  <si>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</si>
  <si>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</si>
  <si>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</si>
  <si>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</si>
  <si>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</si>
  <si>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</si>
  <si>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</si>
  <si>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</si>
  <si>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</si>
  <si>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</si>
  <si>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</si>
  <si>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</si>
  <si>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</si>
  <si>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</si>
  <si>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</si>
  <si>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</si>
  <si>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</si>
  <si>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</si>
  <si>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</si>
  <si>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</si>
  <si>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</si>
  <si>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</si>
  <si>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</si>
  <si>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</si>
  <si>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</si>
  <si>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</si>
  <si>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</si>
  <si>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</si>
  <si>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</si>
  <si>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</si>
  <si>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</si>
  <si>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</si>
  <si>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</si>
  <si>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</si>
  <si>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</si>
  <si>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</si>
  <si>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</si>
  <si>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</si>
  <si>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</si>
  <si>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</si>
  <si>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</si>
  <si>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</si>
  <si>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</si>
  <si>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</si>
  <si>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</si>
  <si>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</si>
  <si>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</si>
  <si>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</si>
  <si>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</si>
  <si>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</si>
  <si>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</si>
  <si>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</si>
  <si>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</si>
  <si>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</si>
  <si>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</si>
  <si>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</si>
  <si>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</si>
  <si>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</si>
  <si>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</si>
  <si>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</si>
  <si>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</si>
  <si>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</si>
  <si>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</si>
  <si>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</si>
  <si>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</si>
  <si>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</si>
  <si>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</si>
  <si>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</si>
  <si>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</si>
  <si>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</si>
  <si>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</si>
  <si>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</si>
  <si>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</si>
  <si>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</si>
  <si>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</si>
  <si>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</si>
  <si>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</si>
  <si>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</si>
  <si>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</si>
  <si>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</si>
  <si>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</si>
  <si>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</si>
  <si>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</si>
  <si>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</si>
  <si>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</si>
  <si>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</si>
  <si>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</si>
  <si>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</si>
  <si>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</si>
  <si>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</si>
  <si>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</si>
  <si>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</si>
  <si>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</si>
  <si>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</si>
  <si>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</si>
  <si>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</si>
  <si>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</si>
  <si>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</si>
  <si>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</si>
  <si>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</si>
  <si>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</si>
  <si>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</si>
  <si>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</si>
  <si>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</si>
  <si>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</si>
  <si>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</si>
  <si>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</si>
  <si>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</si>
  <si>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</si>
  <si>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</si>
  <si>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</si>
  <si>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</si>
  <si>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</si>
  <si>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</si>
  <si>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</si>
  <si>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</si>
  <si>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</si>
  <si>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</si>
  <si>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</si>
  <si>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</si>
  <si>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</si>
  <si>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</si>
  <si>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</si>
  <si>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</si>
  <si>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</si>
  <si>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</si>
  <si>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</si>
  <si>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</si>
  <si>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</si>
  <si>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</si>
  <si>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</si>
  <si>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</si>
  <si>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</si>
  <si>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</si>
  <si>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</si>
  <si>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</si>
  <si>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</si>
  <si>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</si>
  <si>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</si>
  <si>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</si>
  <si>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</si>
  <si>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</si>
  <si>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</si>
  <si>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</si>
  <si>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</si>
  <si>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</si>
  <si>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</si>
  <si>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</si>
  <si>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</si>
  <si>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</si>
  <si>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</si>
  <si>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</si>
  <si>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</si>
  <si>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</si>
  <si>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</si>
  <si>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</si>
  <si>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</si>
  <si>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</si>
  <si>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</si>
  <si>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</si>
  <si>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</si>
  <si>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</si>
  <si>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</si>
  <si>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</si>
  <si>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</si>
  <si>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</si>
  <si>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</si>
  <si>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</si>
  <si>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</si>
  <si>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</si>
  <si>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</si>
  <si>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</si>
  <si>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</si>
  <si>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</si>
  <si>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</si>
  <si>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</si>
  <si>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</si>
  <si>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</si>
  <si>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</si>
  <si>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</si>
  <si>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</si>
  <si>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</si>
  <si>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</si>
  <si>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</si>
  <si>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</si>
  <si>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</si>
  <si>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</si>
  <si>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</si>
  <si>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</si>
  <si>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</si>
  <si>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</si>
  <si>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</si>
  <si>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</si>
  <si>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</si>
  <si>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</si>
  <si>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</si>
  <si>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</si>
  <si>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</si>
  <si>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</si>
  <si>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</si>
  <si>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</si>
  <si>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</si>
  <si>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</si>
  <si>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</si>
  <si>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</si>
  <si>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</si>
  <si>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</si>
  <si>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</si>
  <si>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</si>
  <si>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</si>
  <si>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</si>
  <si>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</si>
  <si>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</si>
  <si>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</si>
  <si>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</si>
  <si>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</si>
  <si>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</si>
  <si>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</si>
  <si>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</si>
  <si>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</si>
  <si>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</si>
  <si>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</si>
  <si>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</si>
  <si>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</si>
  <si>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</si>
  <si>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</si>
  <si>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</si>
  <si>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</si>
  <si>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</si>
  <si>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</si>
  <si>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</si>
  <si>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</si>
  <si>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</si>
  <si>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</si>
  <si>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</si>
  <si>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</si>
  <si>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</si>
  <si>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</si>
  <si>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</si>
  <si>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</si>
  <si>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</si>
  <si>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</si>
  <si>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</si>
  <si>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</si>
  <si>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</si>
  <si>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</si>
  <si>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</si>
  <si>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</si>
  <si>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</si>
  <si>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</si>
  <si>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</si>
  <si>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</si>
  <si>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</si>
  <si>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</si>
  <si>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</si>
  <si>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</si>
  <si>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</si>
  <si>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</si>
  <si>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</si>
  <si>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</si>
  <si>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</si>
  <si>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</si>
  <si>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</si>
  <si>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</si>
  <si>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</si>
  <si>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</si>
  <si>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</si>
  <si>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</si>
  <si>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</si>
  <si>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</si>
  <si>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</si>
  <si>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</si>
  <si>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</si>
  <si>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</si>
  <si>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</si>
  <si>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</si>
  <si>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</si>
  <si>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</si>
  <si>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</si>
  <si>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</si>
  <si>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</si>
  <si>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</si>
  <si>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</si>
  <si>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</si>
  <si>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</si>
  <si>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</si>
  <si>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</si>
  <si>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</si>
  <si>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</si>
  <si>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</si>
  <si>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</si>
  <si>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</si>
  <si>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</si>
  <si>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</si>
  <si>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</si>
  <si>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</si>
  <si>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</si>
  <si>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</si>
  <si>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</si>
  <si>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</si>
  <si>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</si>
  <si>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</si>
  <si>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</si>
  <si>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</si>
  <si>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</si>
  <si>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</si>
  <si>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</si>
  <si>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</si>
  <si>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</si>
  <si>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</si>
  <si>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</si>
  <si>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</si>
  <si>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</si>
  <si>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</si>
  <si>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</si>
  <si>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</si>
  <si>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</si>
  <si>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</si>
  <si>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</si>
  <si>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</si>
  <si>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</si>
  <si>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</si>
  <si>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</si>
  <si>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</si>
  <si>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</si>
  <si>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</si>
  <si>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</si>
  <si>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</si>
  <si>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</si>
  <si>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</si>
  <si>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</si>
  <si>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</si>
  <si>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</si>
  <si>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</si>
  <si>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</si>
  <si>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</si>
  <si>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</si>
  <si>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</si>
  <si>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</si>
  <si>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</si>
  <si>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</si>
  <si>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</si>
  <si>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</si>
  <si>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</si>
  <si>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</si>
  <si>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</si>
  <si>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</si>
  <si>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</si>
  <si>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</si>
  <si>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</si>
  <si>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</si>
  <si>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</si>
  <si>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</si>
  <si>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</si>
  <si>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</si>
  <si>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</si>
  <si>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</si>
  <si>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</si>
  <si>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</si>
  <si>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</si>
  <si>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</si>
  <si>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</si>
  <si>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</si>
  <si>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</si>
  <si>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</si>
  <si>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</si>
  <si>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</si>
  <si>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</si>
  <si>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</si>
  <si>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</si>
  <si>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</si>
  <si>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</si>
  <si>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</si>
  <si>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</si>
  <si>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</si>
  <si>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</si>
  <si>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</si>
  <si>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</si>
  <si>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</si>
  <si>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</si>
  <si>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</si>
  <si>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</si>
  <si>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</si>
  <si>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</si>
  <si>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</si>
  <si>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</si>
  <si>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</si>
  <si>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</si>
  <si>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</si>
  <si>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</si>
  <si>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</si>
  <si>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</si>
  <si>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</si>
  <si>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</si>
  <si>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</si>
  <si>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</si>
  <si>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</si>
  <si>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</si>
  <si>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</si>
  <si>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</si>
  <si>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</si>
  <si>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</si>
  <si>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</si>
  <si>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</si>
  <si>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</si>
  <si>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</si>
  <si>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</si>
  <si>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</si>
  <si>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</si>
  <si>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</si>
  <si>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</si>
  <si>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</si>
  <si>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</si>
  <si>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</si>
  <si>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</si>
  <si>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</si>
  <si>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</si>
  <si>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</si>
  <si>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</si>
  <si>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</si>
  <si>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</si>
  <si>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</si>
  <si>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</si>
  <si>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</si>
  <si>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</si>
  <si>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</si>
  <si>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</si>
  <si>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</si>
  <si>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</si>
  <si>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</si>
  <si>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</si>
  <si>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</si>
  <si>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</si>
  <si>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</si>
  <si>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</si>
  <si>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</si>
  <si>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</si>
  <si>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</si>
  <si>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</si>
  <si>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</si>
  <si>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</si>
  <si>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</si>
  <si>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</si>
  <si>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</si>
  <si>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</si>
  <si>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</si>
  <si>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</si>
  <si>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</si>
  <si>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</si>
  <si>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</si>
  <si>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</si>
  <si>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</si>
  <si>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</si>
  <si>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</si>
  <si>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</si>
  <si>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</si>
  <si>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</si>
  <si>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</si>
  <si>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</si>
  <si>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</si>
  <si>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</si>
  <si>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</si>
  <si>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</si>
  <si>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</si>
  <si>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</si>
  <si>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</si>
  <si>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</si>
  <si>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</si>
  <si>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</si>
  <si>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</si>
  <si>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</si>
  <si>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</si>
  <si>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</si>
  <si>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</si>
  <si>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</si>
  <si>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</si>
  <si>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</si>
  <si>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</si>
  <si>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</si>
  <si>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</si>
  <si>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</si>
  <si>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</si>
  <si>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</si>
  <si>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</si>
  <si>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</si>
  <si>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</si>
  <si>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</si>
  <si>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</si>
  <si>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</si>
  <si>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</si>
  <si>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</si>
  <si>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</si>
  <si>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</si>
  <si>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</si>
  <si>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</si>
  <si>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</si>
  <si>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</si>
  <si>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</si>
  <si>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</si>
  <si>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</si>
  <si>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</si>
  <si>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</si>
  <si>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</si>
  <si>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</si>
  <si>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</si>
  <si>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</si>
  <si>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</si>
  <si>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</si>
  <si>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</si>
  <si>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</si>
  <si>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</si>
  <si>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</si>
  <si>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</si>
  <si>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</si>
  <si>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</si>
  <si>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</si>
  <si>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</si>
  <si>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</si>
  <si>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</si>
  <si>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</si>
  <si>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</si>
  <si>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</si>
  <si>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</si>
  <si>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</si>
  <si>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</si>
  <si>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</si>
  <si>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</si>
  <si>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</si>
  <si>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</si>
  <si>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</si>
  <si>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</si>
  <si>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</si>
  <si>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</si>
  <si>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</si>
  <si>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</si>
  <si>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</si>
  <si>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</si>
  <si>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</si>
  <si>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</si>
  <si>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</si>
  <si>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</si>
  <si>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</si>
  <si>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</si>
  <si>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</si>
  <si>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</si>
  <si>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</si>
  <si>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</si>
  <si>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</si>
  <si>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</si>
  <si>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</si>
  <si>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</si>
  <si>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</si>
  <si>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</si>
  <si>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</si>
  <si>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</si>
  <si>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</si>
  <si>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</si>
  <si>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</si>
  <si>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</si>
  <si>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</si>
  <si>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</si>
  <si>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</si>
  <si>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</si>
  <si>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</si>
  <si>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</si>
  <si>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</si>
  <si>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</si>
  <si>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</si>
  <si>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</si>
  <si>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</si>
  <si>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</si>
  <si>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</si>
  <si>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</si>
  <si>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</si>
  <si>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</si>
  <si>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</si>
  <si>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</si>
  <si>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</si>
  <si>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</si>
  <si>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</si>
  <si>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</si>
  <si>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</si>
  <si>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</si>
  <si>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</si>
  <si>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</si>
  <si>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</si>
  <si>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</si>
  <si>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</si>
  <si>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</si>
  <si>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</si>
  <si>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</si>
  <si>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</si>
  <si>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</si>
  <si>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</si>
  <si>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</si>
  <si>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</si>
  <si>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</si>
  <si>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</si>
  <si>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</si>
  <si>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</si>
  <si>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</si>
  <si>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</si>
  <si>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</si>
  <si>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</si>
  <si>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</si>
  <si>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</si>
  <si>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</si>
  <si>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</si>
  <si>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</si>
  <si>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</si>
  <si>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</si>
  <si>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</si>
  <si>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</si>
  <si>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</si>
  <si>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</si>
  <si>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</si>
  <si>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</si>
  <si>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</si>
  <si>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</si>
  <si>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</si>
  <si>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</si>
  <si>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</si>
  <si>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</si>
  <si>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</si>
  <si>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</si>
  <si>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</si>
  <si>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</si>
  <si>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</si>
  <si>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</si>
  <si>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</si>
  <si>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</si>
  <si>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</si>
  <si>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</si>
  <si>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</si>
  <si>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</si>
  <si>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</si>
  <si>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</si>
  <si>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</si>
  <si>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</si>
  <si>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</si>
  <si>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</si>
  <si>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</si>
  <si>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</si>
  <si>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</si>
  <si>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</si>
  <si>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</si>
  <si>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</si>
  <si>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</si>
  <si>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</si>
  <si>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</si>
  <si>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</si>
  <si>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</si>
  <si>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</si>
  <si>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</si>
  <si>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</si>
  <si>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</si>
  <si>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</si>
  <si>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</si>
  <si>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</si>
  <si>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</si>
  <si>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</si>
  <si>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</si>
  <si>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</si>
  <si>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</si>
  <si>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</si>
  <si>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</si>
  <si>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</si>
  <si>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</si>
  <si>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</si>
  <si>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</si>
  <si>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</si>
  <si>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</si>
  <si>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</si>
  <si>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</si>
  <si>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</si>
  <si>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</si>
  <si>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</si>
  <si>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</si>
  <si>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</si>
  <si>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</si>
  <si>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</si>
  <si>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</si>
  <si>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</si>
  <si>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</si>
  <si>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</si>
  <si>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</si>
  <si>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</si>
  <si>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</si>
  <si>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</si>
  <si>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</si>
  <si>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</si>
  <si>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</si>
  <si>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</si>
  <si>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</si>
  <si>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</si>
  <si>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</si>
  <si>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</si>
  <si>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</si>
  <si>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</si>
  <si>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</si>
  <si>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</si>
  <si>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</si>
  <si>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</si>
  <si>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</si>
  <si>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</si>
  <si>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</si>
  <si>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</si>
  <si>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</si>
  <si>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</si>
  <si>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</si>
  <si>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</si>
  <si>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</si>
  <si>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</si>
  <si>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</si>
  <si>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</si>
  <si>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</si>
  <si>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</si>
  <si>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</si>
  <si>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</si>
  <si>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</si>
  <si>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</si>
  <si>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</si>
  <si>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</si>
  <si>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</si>
  <si>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</si>
  <si>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</si>
  <si>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</si>
  <si>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</si>
  <si>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</si>
  <si>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</si>
  <si>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</si>
  <si>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</si>
  <si>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</si>
  <si>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</si>
  <si>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</si>
  <si>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</si>
  <si>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</si>
  <si>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</si>
  <si>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</si>
  <si>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</si>
  <si>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</si>
  <si>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</si>
  <si>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</si>
  <si>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</si>
  <si>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</si>
  <si>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</si>
  <si>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</si>
  <si>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</si>
  <si>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</si>
  <si>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</si>
  <si>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</si>
  <si>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</si>
  <si>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</si>
  <si>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</si>
  <si>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</si>
  <si>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</si>
  <si>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</si>
  <si>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</si>
  <si>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</si>
  <si>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</si>
  <si>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</si>
  <si>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</si>
  <si>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</si>
  <si>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</si>
  <si>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</si>
  <si>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</si>
  <si>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</si>
  <si>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</si>
  <si>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</si>
  <si>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</si>
  <si>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</si>
  <si>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</si>
  <si>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</si>
  <si>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</si>
  <si>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</si>
  <si>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</si>
  <si>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</si>
  <si>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</si>
  <si>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</si>
  <si>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</si>
  <si>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</si>
  <si>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</si>
  <si>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</si>
  <si>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</si>
  <si>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</si>
  <si>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</si>
  <si>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</si>
  <si>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</si>
  <si>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</si>
  <si>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</si>
  <si>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</si>
  <si>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</si>
  <si>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</si>
  <si>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</si>
  <si>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</si>
  <si>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</si>
  <si>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</si>
  <si>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</si>
  <si>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</si>
  <si>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</si>
  <si>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</si>
  <si>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</si>
  <si>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</si>
  <si>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</si>
  <si>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</si>
  <si>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</si>
  <si>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</si>
  <si>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</si>
  <si>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</si>
  <si>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</si>
  <si>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</si>
  <si>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</si>
  <si>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</si>
  <si>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</si>
  <si>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</si>
  <si>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</si>
  <si>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</si>
  <si>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</si>
  <si>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</si>
  <si>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</si>
  <si>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</si>
  <si>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</si>
  <si>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</si>
  <si>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</si>
  <si>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</si>
  <si>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</si>
  <si>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</si>
  <si>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</si>
  <si>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</si>
  <si>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</si>
  <si>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</si>
  <si>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</si>
  <si>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</si>
  <si>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</si>
  <si>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</si>
  <si>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</si>
  <si>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</si>
  <si>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</si>
  <si>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</si>
  <si>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</si>
  <si>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</si>
  <si>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</si>
  <si>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</si>
  <si>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</si>
  <si>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</si>
  <si>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</si>
  <si>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</si>
  <si>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</si>
  <si>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</si>
  <si>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</si>
  <si>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</si>
  <si>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</si>
  <si>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</si>
  <si>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</si>
  <si>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</si>
  <si>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</si>
  <si>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</si>
  <si>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</si>
  <si>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</si>
  <si>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</si>
  <si>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</si>
  <si>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</si>
  <si>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</si>
  <si>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</si>
  <si>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</si>
  <si>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</si>
  <si>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</si>
  <si>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</si>
  <si>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</si>
  <si>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</si>
  <si>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</si>
  <si>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</si>
  <si>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</si>
  <si>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</si>
  <si>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</si>
  <si>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</si>
  <si>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</si>
  <si>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</si>
  <si>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</si>
  <si>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</si>
  <si>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</si>
  <si>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</si>
  <si>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</si>
  <si>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</si>
  <si>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</si>
  <si>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</si>
  <si>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</si>
  <si>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</si>
  <si>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</si>
  <si>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</si>
  <si>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</si>
  <si>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</si>
  <si>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</si>
  <si>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</si>
  <si>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</si>
  <si>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</si>
  <si>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</si>
  <si>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</si>
  <si>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</si>
  <si>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</si>
  <si>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</si>
  <si>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</si>
  <si>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</si>
  <si>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</si>
  <si>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</si>
  <si>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</si>
  <si>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</si>
  <si>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</si>
  <si>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</si>
  <si>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</si>
  <si>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</si>
  <si>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</si>
  <si>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</si>
  <si>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</si>
  <si>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</si>
  <si>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</si>
  <si>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</si>
  <si>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</si>
  <si>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</si>
  <si>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</si>
  <si>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</si>
  <si>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</si>
  <si>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</si>
  <si>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</si>
  <si>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</si>
  <si>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</si>
  <si>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</si>
  <si>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</si>
  <si>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</si>
  <si>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</si>
  <si>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</si>
  <si>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</si>
  <si>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</si>
  <si>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</si>
  <si>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</si>
  <si>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</si>
  <si>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</si>
  <si>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</si>
  <si>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</si>
  <si>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</si>
  <si>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</si>
  <si>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</si>
  <si>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</si>
  <si>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</si>
  <si>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</si>
  <si>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</si>
  <si>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</si>
  <si>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</si>
  <si>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</si>
  <si>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</si>
  <si>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</si>
  <si>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</si>
  <si>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</si>
  <si>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</si>
  <si>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</si>
  <si>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</si>
  <si>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</si>
  <si>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</si>
  <si>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</si>
  <si>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</si>
  <si>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</si>
  <si>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</si>
  <si>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</si>
  <si>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</si>
  <si>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</si>
  <si>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</si>
  <si>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</si>
  <si>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</si>
  <si>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</si>
  <si>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</si>
  <si>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</si>
  <si>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</si>
  <si>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</si>
  <si>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</si>
  <si>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</si>
  <si>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</si>
  <si>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</si>
  <si>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</si>
  <si>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</si>
  <si>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</si>
  <si>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</si>
  <si>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</si>
  <si>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</si>
  <si>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</si>
  <si>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</si>
  <si>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</si>
  <si>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</si>
  <si>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</si>
  <si>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</si>
  <si>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</si>
  <si>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</si>
  <si>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</si>
  <si>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</si>
  <si>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</si>
  <si>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</si>
  <si>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</si>
  <si>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</si>
  <si>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</si>
  <si>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</si>
  <si>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</si>
  <si>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</si>
  <si>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</si>
  <si>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</si>
  <si>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</si>
  <si>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</si>
  <si>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</si>
  <si>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</si>
  <si>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</si>
  <si>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</si>
  <si>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</si>
  <si>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</si>
  <si>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</si>
  <si>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</si>
  <si>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</si>
  <si>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</si>
  <si>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</si>
  <si>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</si>
  <si>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</si>
  <si>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</si>
  <si>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</si>
  <si>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</si>
  <si>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</si>
  <si>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</si>
  <si>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</si>
  <si>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</si>
  <si>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</si>
  <si>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</si>
  <si>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</si>
  <si>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</si>
  <si>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</si>
  <si>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</si>
  <si>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</si>
  <si>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</si>
  <si>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</si>
  <si>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</si>
  <si>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</si>
  <si>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</si>
  <si>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</si>
  <si>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</si>
  <si>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</si>
  <si>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</si>
  <si>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</si>
  <si>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</si>
  <si>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</si>
  <si>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</si>
  <si>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</si>
  <si>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</si>
  <si>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</si>
  <si>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</si>
  <si>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</si>
  <si>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</si>
  <si>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</si>
  <si>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</si>
  <si>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</si>
  <si>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</si>
  <si>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</si>
  <si>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</si>
  <si>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</si>
  <si>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</si>
  <si>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</si>
  <si>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</si>
  <si>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</si>
  <si>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</si>
  <si>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</si>
  <si>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</si>
  <si>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</si>
  <si>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</si>
  <si>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</si>
  <si>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</si>
  <si>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</si>
  <si>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</si>
  <si>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</si>
  <si>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</si>
  <si>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</si>
  <si>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</si>
  <si>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</si>
  <si>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</si>
  <si>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</si>
  <si>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</si>
  <si>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</si>
  <si>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</si>
  <si>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</si>
  <si>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</si>
  <si>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</si>
  <si>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</si>
  <si>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</si>
  <si>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</si>
  <si>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</si>
  <si>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</si>
  <si>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</si>
  <si>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</si>
  <si>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</si>
  <si>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</si>
  <si>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</si>
  <si>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</si>
  <si>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</si>
  <si>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</si>
  <si>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</si>
  <si>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</si>
  <si>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</si>
  <si>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</si>
  <si>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</si>
  <si>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</si>
  <si>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</si>
  <si>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</si>
  <si>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</si>
  <si>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</si>
  <si>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</si>
  <si>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</si>
  <si>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</si>
  <si>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</si>
  <si>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</si>
  <si>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</si>
  <si>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</si>
  <si>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</si>
  <si>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</si>
  <si>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</si>
  <si>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</si>
  <si>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</si>
  <si>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</si>
  <si>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</si>
  <si>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</si>
  <si>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</si>
  <si>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</si>
  <si>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</si>
  <si>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</si>
  <si>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</si>
  <si>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</si>
  <si>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</si>
  <si>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</si>
  <si>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</si>
  <si>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</si>
  <si>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</si>
  <si>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</si>
  <si>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</si>
  <si>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</si>
  <si>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</si>
  <si>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</si>
  <si>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</si>
  <si>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</si>
  <si>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</si>
  <si>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</si>
  <si>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</si>
  <si>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</si>
  <si>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</si>
  <si>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</si>
  <si>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</si>
  <si>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</si>
  <si>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</si>
  <si>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</si>
  <si>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</si>
  <si>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</si>
  <si>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</si>
  <si>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</si>
  <si>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</si>
  <si>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</si>
  <si>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</si>
  <si>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</si>
  <si>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</si>
  <si>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</si>
  <si>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</si>
  <si>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</si>
  <si>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</si>
  <si>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</si>
  <si>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</si>
  <si>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</si>
  <si>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</si>
  <si>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</si>
  <si>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</si>
  <si>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</si>
  <si>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</si>
  <si>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</si>
  <si>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</si>
  <si>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</si>
  <si>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</si>
  <si>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</si>
  <si>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</si>
  <si>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</si>
  <si>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</si>
  <si>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</si>
  <si>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</si>
  <si>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</si>
  <si>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</si>
  <si>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</si>
  <si>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</si>
  <si>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</si>
  <si>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</si>
  <si>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</si>
  <si>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</si>
  <si>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</si>
  <si>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</si>
  <si>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</si>
  <si>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</si>
  <si>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</si>
  <si>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</si>
  <si>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</si>
  <si>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</si>
  <si>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</si>
  <si>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</si>
  <si>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</si>
  <si>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</si>
  <si>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</si>
  <si>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</si>
  <si>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</si>
  <si>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</si>
  <si>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</si>
  <si>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</si>
  <si>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</si>
  <si>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</si>
  <si>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</si>
  <si>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</si>
  <si>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</si>
  <si>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</si>
  <si>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</si>
  <si>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</si>
  <si>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</si>
  <si>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</si>
  <si>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</si>
  <si>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</si>
  <si>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</si>
  <si>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</si>
  <si>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</si>
  <si>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</si>
  <si>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</si>
  <si>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</si>
  <si>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</si>
  <si>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</si>
  <si>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</si>
  <si>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</si>
  <si>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</si>
  <si>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</si>
  <si>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</si>
  <si>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</si>
  <si>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</si>
  <si>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</si>
  <si>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</si>
  <si>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</si>
  <si>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</si>
  <si>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</si>
  <si>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</si>
  <si>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</si>
  <si>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</si>
  <si>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</si>
  <si>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</si>
  <si>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</si>
  <si>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</si>
  <si>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</si>
  <si>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</si>
  <si>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</si>
  <si>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</si>
  <si>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</si>
  <si>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</si>
  <si>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</si>
  <si>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</si>
  <si>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</si>
  <si>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</si>
  <si>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</si>
  <si>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</si>
  <si>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</si>
  <si>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</si>
  <si>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</si>
  <si>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</si>
  <si>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</si>
  <si>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</si>
  <si>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</si>
  <si>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</si>
  <si>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</si>
  <si>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</si>
  <si>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</si>
  <si>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</si>
  <si>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</si>
  <si>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</si>
  <si>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</si>
  <si>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</si>
  <si>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</si>
  <si>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</si>
  <si>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</si>
  <si>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</si>
  <si>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</si>
  <si>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</si>
  <si>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</si>
  <si>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</si>
  <si>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</si>
  <si>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</si>
  <si>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</si>
  <si>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</si>
  <si>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</si>
  <si>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</si>
  <si>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</si>
  <si>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</si>
  <si>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</si>
  <si>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</si>
  <si>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</si>
  <si>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</si>
  <si>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</si>
  <si>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</si>
  <si>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</si>
  <si>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</si>
  <si>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</si>
  <si>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</si>
  <si>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</si>
  <si>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</si>
  <si>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</si>
  <si>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</si>
  <si>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</si>
  <si>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</si>
  <si>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</si>
  <si>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</si>
  <si>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</si>
  <si>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</si>
  <si>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</si>
  <si>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</si>
  <si>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</si>
  <si>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</si>
  <si>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</si>
  <si>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</si>
  <si>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</si>
  <si>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</si>
  <si>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</si>
  <si>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</si>
  <si>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</si>
  <si>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</si>
  <si>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</si>
  <si>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</si>
  <si>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</si>
  <si>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</si>
  <si>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</si>
  <si>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</si>
  <si>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</si>
  <si>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</si>
  <si>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</si>
  <si>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</si>
  <si>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</si>
  <si>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</si>
  <si>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</si>
  <si>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</si>
  <si>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</si>
  <si>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</si>
  <si>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</si>
  <si>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</si>
  <si>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</si>
  <si>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</si>
  <si>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</si>
  <si>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</si>
  <si>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</si>
  <si>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</si>
  <si>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</si>
  <si>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</si>
  <si>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</si>
  <si>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</si>
  <si>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</si>
  <si>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</si>
  <si>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</si>
  <si>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</si>
  <si>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</si>
  <si>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</si>
  <si>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</si>
  <si>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</si>
  <si>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</si>
  <si>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</si>
  <si>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</si>
  <si>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</si>
  <si>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</si>
  <si>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</si>
  <si>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</si>
  <si>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</si>
  <si>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</si>
  <si>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</si>
  <si>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</si>
  <si>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</si>
  <si>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</si>
  <si>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</si>
  <si>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</si>
  <si>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</si>
  <si>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</si>
  <si>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</si>
  <si>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</si>
  <si>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</si>
  <si>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</si>
  <si>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</si>
  <si>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</si>
  <si>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</si>
  <si>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</si>
  <si>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</si>
  <si>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</si>
  <si>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</si>
  <si>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</si>
  <si>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</si>
  <si>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</si>
  <si>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</si>
  <si>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</si>
  <si>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</si>
  <si>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</si>
  <si>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</si>
  <si>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</si>
  <si>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</si>
  <si>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</si>
  <si>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</si>
  <si>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</si>
  <si>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</si>
  <si>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</si>
  <si>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</si>
  <si>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</si>
  <si>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</si>
  <si>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</si>
  <si>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</si>
  <si>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</si>
  <si>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</si>
  <si>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</si>
  <si>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</si>
  <si>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</si>
  <si>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</si>
  <si>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</si>
  <si>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</si>
  <si>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</si>
  <si>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</si>
  <si>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</si>
  <si>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</si>
  <si>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</si>
  <si>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</si>
  <si>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</si>
  <si>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</si>
  <si>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</si>
  <si>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</si>
  <si>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</si>
  <si>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</si>
  <si>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</si>
  <si>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</si>
  <si>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</si>
  <si>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</si>
  <si>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</si>
  <si>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</si>
  <si>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</si>
  <si>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</si>
  <si>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</si>
  <si>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</si>
  <si>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</si>
  <si>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</si>
  <si>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</si>
  <si>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</si>
  <si>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</si>
  <si>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</si>
  <si>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</si>
  <si>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</si>
  <si>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</si>
  <si>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</si>
  <si>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</si>
  <si>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</si>
  <si>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</si>
  <si>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</si>
  <si>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</si>
  <si>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</si>
  <si>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</si>
  <si>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</si>
  <si>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</si>
  <si>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</si>
  <si>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</si>
  <si>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</si>
  <si>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</si>
  <si>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</si>
  <si>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</si>
  <si>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</si>
  <si>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</si>
  <si>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</si>
  <si>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</si>
  <si>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</si>
  <si>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</si>
  <si>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</si>
  <si>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</si>
  <si>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</si>
  <si>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</si>
  <si>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</si>
  <si>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</si>
  <si>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</si>
  <si>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</si>
  <si>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</si>
  <si>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</si>
  <si>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</si>
  <si>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</si>
  <si>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</si>
  <si>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</si>
  <si>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</si>
  <si>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</si>
  <si>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</si>
  <si>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</si>
  <si>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</si>
  <si>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</si>
  <si>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</si>
  <si>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</si>
  <si>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</si>
  <si>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</si>
  <si>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</si>
  <si>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</si>
  <si>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</si>
  <si>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</si>
  <si>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</si>
  <si>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</si>
  <si>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</si>
  <si>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</si>
  <si>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</si>
  <si>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</si>
  <si>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</si>
  <si>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</si>
  <si>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</si>
  <si>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</si>
  <si>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</si>
  <si>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</si>
  <si>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</si>
  <si>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</si>
  <si>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</si>
  <si>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</si>
  <si>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</si>
  <si>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</si>
  <si>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</si>
  <si>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</si>
  <si>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</si>
  <si>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</si>
  <si>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</si>
  <si>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</si>
  <si>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</si>
  <si>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</si>
  <si>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</si>
  <si>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</si>
  <si>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</si>
  <si>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</si>
  <si>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</si>
  <si>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</si>
  <si>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</si>
  <si>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</si>
  <si>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</si>
  <si>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</si>
  <si>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</si>
  <si>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</si>
  <si>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</si>
  <si>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</si>
  <si>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</si>
  <si>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</si>
  <si>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</si>
  <si>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</si>
  <si>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</si>
  <si>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</si>
  <si>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</si>
  <si>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</si>
  <si>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</si>
  <si>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</si>
  <si>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</si>
  <si>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</si>
  <si>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</si>
  <si>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</si>
  <si>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</si>
  <si>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</si>
  <si>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</si>
  <si>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</si>
  <si>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</si>
  <si>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</si>
  <si>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</si>
  <si>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</si>
  <si>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</si>
  <si>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</si>
  <si>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</si>
  <si>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</si>
  <si>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</si>
  <si>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</si>
  <si>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</si>
  <si>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</si>
  <si>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</si>
  <si>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</si>
  <si>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</si>
  <si>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</si>
  <si>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</si>
  <si>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</si>
  <si>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</si>
  <si>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</si>
  <si>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</si>
  <si>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</si>
  <si>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</si>
  <si>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</si>
  <si>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</si>
  <si>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</si>
  <si>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</si>
  <si>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</si>
  <si>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</si>
  <si>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</si>
  <si>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</si>
  <si>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</si>
  <si>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</si>
  <si>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</si>
  <si>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</si>
  <si>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</si>
  <si>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</si>
  <si>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</si>
  <si>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</si>
  <si>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</si>
  <si>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</si>
  <si>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</si>
  <si>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</si>
  <si>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</si>
  <si>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</si>
  <si>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</si>
  <si>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</si>
  <si>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</si>
  <si>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</si>
  <si>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</si>
  <si>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</si>
  <si>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</si>
  <si>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</si>
  <si>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</si>
  <si>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</si>
  <si>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</si>
  <si>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</si>
  <si>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</si>
  <si>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</si>
  <si>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</si>
  <si>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</si>
  <si>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</si>
  <si>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</si>
  <si>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</si>
  <si>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</si>
  <si>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</si>
  <si>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</si>
  <si>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</si>
  <si>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</si>
  <si>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</si>
  <si>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</si>
  <si>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</si>
  <si>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</si>
  <si>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</si>
  <si>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</si>
  <si>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</si>
  <si>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</si>
  <si>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</si>
  <si>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</si>
  <si>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</si>
  <si>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</si>
  <si>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</si>
  <si>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</si>
  <si>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</si>
  <si>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</si>
  <si>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</si>
  <si>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</si>
  <si>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</si>
  <si>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</si>
  <si>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</si>
  <si>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</si>
  <si>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</si>
  <si>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</si>
  <si>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</si>
  <si>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</si>
  <si>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</si>
  <si>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</si>
  <si>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</si>
  <si>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</si>
  <si>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</si>
  <si>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</si>
  <si>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</si>
  <si>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</si>
  <si>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</si>
  <si>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</si>
  <si>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</si>
  <si>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</si>
  <si>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</si>
  <si>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</si>
  <si>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</si>
  <si>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</si>
  <si>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</si>
  <si>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</si>
  <si>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</si>
  <si>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</si>
  <si>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</si>
  <si>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</si>
  <si>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</si>
  <si>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</si>
  <si>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</si>
  <si>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</si>
  <si>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</si>
  <si>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</si>
  <si>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</si>
  <si>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</si>
  <si>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</si>
  <si>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</si>
  <si>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</si>
  <si>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</si>
  <si>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</si>
  <si>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</si>
  <si>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</si>
  <si>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</si>
  <si>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</si>
  <si>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</si>
  <si>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</si>
  <si>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</si>
  <si>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</si>
  <si>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</si>
  <si>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</si>
  <si>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</si>
  <si>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</si>
  <si>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</si>
  <si>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</si>
  <si>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</si>
  <si>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</si>
  <si>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</si>
  <si>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</si>
  <si>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</si>
  <si>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</si>
  <si>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</si>
  <si>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</si>
  <si>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</si>
  <si>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</si>
  <si>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</si>
  <si>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</si>
  <si>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</si>
  <si>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</si>
  <si>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</si>
  <si>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</si>
  <si>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</si>
  <si>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</si>
  <si>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</si>
  <si>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</si>
  <si>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</si>
  <si>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</si>
  <si>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</si>
  <si>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</si>
  <si>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</si>
  <si>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</si>
  <si>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</si>
  <si>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</si>
  <si>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</si>
  <si>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</si>
  <si>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</si>
  <si>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</si>
  <si>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</si>
  <si>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</si>
  <si>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</si>
  <si>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</si>
  <si>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</si>
  <si>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</si>
  <si>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</si>
  <si>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</si>
  <si>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</si>
  <si>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</si>
  <si>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</si>
  <si>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</si>
  <si>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</si>
  <si>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</si>
  <si>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</si>
  <si>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</si>
  <si>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</si>
  <si>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</si>
  <si>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</si>
  <si>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</si>
  <si>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</si>
  <si>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</si>
  <si>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</si>
  <si>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</si>
  <si>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</si>
  <si>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</si>
  <si>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</si>
  <si>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</si>
  <si>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</si>
  <si>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</si>
  <si>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</si>
  <si>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</si>
  <si>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</si>
  <si>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</si>
  <si>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</si>
  <si>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</si>
  <si>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</si>
  <si>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</si>
  <si>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</si>
  <si>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</si>
  <si>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</si>
  <si>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</si>
  <si>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</si>
  <si>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</si>
  <si>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</si>
  <si>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</si>
  <si>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</si>
  <si>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</si>
  <si>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</si>
  <si>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</si>
  <si>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</si>
  <si>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</si>
  <si>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</si>
  <si>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</si>
  <si>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</si>
  <si>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</si>
  <si>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</si>
  <si>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</si>
  <si>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</si>
  <si>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</si>
  <si>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</si>
  <si>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</si>
  <si>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</si>
  <si>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</si>
  <si>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</si>
  <si>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</si>
  <si>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</si>
  <si>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</si>
  <si>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</si>
  <si>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</si>
  <si>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</si>
  <si>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</si>
  <si>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</si>
  <si>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</si>
  <si>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</si>
  <si>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</si>
  <si>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</si>
  <si>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</si>
  <si>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</si>
  <si>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</si>
  <si>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</si>
  <si>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</si>
  <si>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</si>
  <si>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</si>
  <si>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</si>
  <si>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</si>
  <si>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</si>
  <si>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</si>
  <si>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</si>
  <si>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</si>
  <si>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</si>
  <si>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</si>
  <si>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</si>
  <si>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</si>
  <si>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</si>
  <si>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</si>
  <si>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</si>
  <si>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</si>
  <si>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</si>
  <si>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</si>
  <si>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</si>
  <si>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</si>
  <si>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</si>
  <si>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</si>
  <si>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</si>
  <si>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</si>
  <si>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</si>
  <si>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</si>
  <si>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</si>
  <si>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</si>
  <si>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</si>
  <si>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</si>
  <si>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</si>
  <si>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</si>
  <si>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</si>
  <si>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</si>
  <si>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</si>
  <si>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</si>
  <si>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</si>
  <si>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</si>
  <si>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</si>
  <si>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</si>
  <si>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</si>
  <si>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</si>
  <si>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</si>
  <si>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</si>
  <si>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</si>
  <si>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</si>
  <si>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</si>
  <si>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</si>
  <si>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</si>
  <si>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</si>
  <si>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</si>
  <si>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</si>
  <si>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</si>
  <si>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</si>
  <si>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</si>
  <si>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</si>
  <si>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</si>
  <si>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</si>
  <si>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</si>
  <si>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</si>
  <si>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</si>
  <si>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</si>
  <si>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</si>
  <si>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</si>
  <si>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</si>
  <si>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</si>
  <si>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</si>
  <si>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</si>
  <si>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</si>
  <si>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</si>
  <si>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</si>
  <si>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</si>
  <si>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</si>
  <si>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</si>
  <si>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</si>
  <si>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</si>
  <si>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</si>
  <si>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</si>
  <si>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</si>
  <si>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</si>
  <si>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</si>
  <si>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</si>
  <si>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</si>
  <si>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</si>
  <si>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</si>
  <si>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</si>
  <si>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</si>
  <si>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</si>
  <si>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</si>
  <si>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</si>
  <si>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</si>
  <si>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</si>
  <si>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</si>
  <si>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</si>
  <si>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</si>
  <si>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</si>
  <si>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</si>
  <si>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</si>
  <si>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</si>
  <si>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</si>
  <si>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</si>
  <si>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</si>
  <si>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</si>
  <si>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</si>
  <si>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</si>
  <si>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</si>
  <si>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</si>
  <si>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</si>
  <si>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</si>
  <si>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</si>
  <si>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</si>
  <si>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</si>
  <si>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</si>
  <si>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</si>
  <si>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</si>
  <si>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</si>
  <si>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</si>
  <si>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</si>
  <si>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</si>
  <si>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</si>
  <si>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</si>
  <si>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</si>
  <si>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</si>
  <si>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</si>
  <si>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</si>
  <si>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</si>
  <si>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</si>
  <si>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</si>
  <si>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</si>
  <si>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</si>
  <si>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</si>
  <si>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</si>
  <si>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</si>
  <si>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</si>
  <si>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</si>
  <si>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</si>
  <si>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</si>
  <si>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</si>
  <si>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</si>
  <si>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</si>
  <si>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</si>
  <si>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</si>
  <si>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</si>
  <si>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</si>
  <si>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</si>
  <si>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</si>
  <si>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</si>
  <si>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</si>
  <si>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</si>
  <si>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</si>
  <si>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</si>
  <si>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</si>
  <si>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</si>
  <si>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</si>
  <si>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</si>
  <si>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</si>
  <si>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</si>
  <si>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</si>
  <si>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</si>
  <si>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</si>
  <si>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</si>
  <si>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</si>
  <si>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</si>
  <si>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</si>
  <si>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</si>
  <si>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</si>
  <si>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</si>
  <si>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</si>
  <si>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</si>
  <si>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</si>
  <si>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</si>
  <si>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</si>
  <si>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</si>
  <si>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</si>
  <si>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</si>
  <si>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</si>
  <si>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</si>
  <si>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</si>
  <si>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</si>
  <si>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</si>
  <si>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</si>
  <si>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</si>
  <si>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</si>
  <si>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</si>
  <si>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</si>
  <si>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</si>
  <si>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</si>
  <si>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</si>
  <si>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</si>
  <si>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</si>
  <si>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</si>
  <si>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</si>
  <si>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</si>
  <si>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</si>
  <si>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</si>
  <si>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</si>
  <si>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</si>
  <si>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</si>
  <si>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</si>
  <si>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</si>
  <si>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</si>
  <si>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</si>
  <si>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</si>
  <si>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</si>
  <si>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</si>
  <si>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</si>
  <si>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</si>
  <si>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</si>
  <si>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</si>
  <si>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</si>
  <si>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</si>
  <si>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</si>
  <si>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</si>
  <si>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</si>
  <si>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</si>
  <si>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</si>
  <si>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</si>
  <si>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</si>
  <si>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</si>
  <si>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</si>
  <si>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</si>
  <si>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</si>
  <si>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</si>
  <si>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</si>
  <si>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</si>
  <si>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</si>
  <si>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</si>
  <si>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</si>
  <si>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</si>
  <si>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</si>
  <si>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</si>
  <si>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</si>
  <si>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</si>
  <si>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</si>
  <si>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</si>
  <si>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</si>
  <si>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</si>
  <si>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</si>
  <si>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</si>
  <si>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</si>
  <si>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</si>
  <si>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</si>
  <si>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</si>
  <si>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</si>
  <si>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</si>
  <si>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</si>
  <si>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</si>
  <si>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</si>
  <si>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</si>
  <si>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</si>
  <si>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</si>
  <si>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</si>
  <si>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</si>
  <si>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</si>
  <si>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</si>
  <si>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</si>
  <si>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</si>
  <si>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</si>
  <si>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</si>
  <si>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</si>
  <si>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</si>
  <si>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</si>
  <si>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</si>
  <si>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</si>
  <si>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</si>
  <si>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</si>
  <si>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</si>
  <si>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</si>
  <si>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</si>
  <si>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</si>
  <si>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</si>
  <si>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</si>
  <si>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</si>
  <si>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</si>
  <si>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</si>
  <si>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</si>
  <si>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</si>
  <si>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</si>
  <si>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</si>
  <si>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</si>
  <si>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</si>
  <si>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</si>
  <si>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</si>
  <si>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</si>
  <si>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</si>
  <si>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</si>
  <si>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</si>
  <si>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</si>
  <si>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</si>
  <si>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</si>
  <si>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</si>
  <si>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</si>
  <si>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</si>
  <si>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</si>
  <si>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</si>
  <si>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</si>
  <si>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</si>
  <si>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</si>
  <si>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</si>
  <si>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</si>
  <si>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</si>
  <si>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</si>
  <si>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</si>
  <si>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</si>
  <si>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</si>
  <si>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</si>
  <si>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</si>
  <si>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</si>
  <si>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</si>
  <si>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</si>
  <si>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</si>
  <si>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</si>
  <si>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</si>
  <si>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</si>
  <si>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</si>
  <si>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</si>
  <si>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</si>
  <si>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</si>
  <si>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</si>
  <si>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</si>
  <si>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</si>
  <si>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</si>
  <si>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</si>
  <si>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</si>
  <si>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</si>
  <si>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</si>
  <si>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</si>
  <si>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</si>
  <si>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</si>
  <si>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</si>
  <si>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</si>
  <si>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</si>
  <si>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</si>
  <si>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</si>
  <si>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</si>
  <si>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</si>
  <si>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</si>
  <si>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</si>
  <si>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</si>
  <si>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</si>
  <si>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</si>
  <si>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</si>
  <si>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</si>
  <si>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</si>
  <si>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</si>
  <si>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</si>
  <si>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</si>
  <si>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</si>
  <si>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</si>
  <si>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</si>
  <si>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</si>
  <si>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</si>
  <si>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</si>
  <si>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</si>
  <si>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</si>
  <si>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</si>
  <si>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</si>
  <si>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</si>
  <si>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</si>
  <si>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</si>
  <si>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</si>
  <si>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</si>
  <si>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</si>
  <si>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</si>
  <si>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</si>
  <si>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</si>
  <si>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</si>
  <si>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</si>
  <si>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</si>
  <si>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</si>
  <si>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</si>
  <si>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</si>
  <si>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</si>
  <si>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</si>
  <si>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</si>
  <si>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</si>
  <si>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</si>
  <si>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</si>
  <si>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</si>
  <si>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</si>
  <si>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</si>
  <si>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</si>
  <si>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</si>
  <si>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</si>
  <si>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</si>
  <si>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</si>
  <si>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</si>
  <si>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</si>
  <si>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</si>
  <si>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</si>
  <si>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</si>
  <si>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</si>
  <si>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</si>
  <si>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</si>
  <si>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</si>
  <si>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</si>
  <si>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</si>
  <si>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</si>
  <si>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</si>
  <si>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</si>
  <si>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</si>
  <si>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</si>
  <si>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</si>
  <si>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</si>
  <si>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</si>
  <si>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</si>
  <si>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</si>
  <si>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</si>
  <si>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</si>
  <si>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</si>
  <si>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</si>
  <si>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</si>
  <si>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</si>
  <si>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</si>
  <si>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</si>
  <si>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</si>
  <si>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</si>
  <si>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</si>
  <si>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</si>
  <si>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</si>
  <si>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</si>
  <si>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</si>
  <si>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</si>
  <si>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</si>
  <si>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</si>
  <si>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</si>
  <si>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</si>
  <si>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</si>
  <si>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</si>
  <si>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</si>
  <si>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</si>
  <si>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</si>
  <si>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</si>
  <si>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</si>
  <si>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</si>
  <si>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</si>
  <si>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</si>
  <si>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</si>
  <si>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</si>
  <si>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</si>
  <si>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</si>
  <si>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</si>
  <si>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</si>
  <si>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</si>
  <si>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</si>
  <si>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</si>
  <si>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</si>
  <si>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</si>
  <si>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</si>
  <si>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</si>
  <si>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</si>
  <si>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</si>
  <si>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</si>
  <si>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</si>
  <si>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</si>
  <si>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</si>
  <si>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</si>
  <si>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</si>
  <si>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</si>
  <si>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</si>
  <si>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</si>
  <si>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</si>
  <si>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</si>
  <si>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</si>
  <si>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</si>
  <si>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</si>
  <si>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</si>
  <si>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</si>
  <si>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</si>
  <si>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</si>
  <si>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</si>
  <si>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</si>
  <si>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</si>
  <si>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</si>
  <si>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</si>
  <si>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</si>
  <si>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</si>
  <si>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</si>
  <si>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</si>
  <si>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</si>
  <si>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</si>
  <si>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</si>
  <si>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</si>
  <si>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</si>
  <si>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</si>
  <si>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</si>
  <si>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</si>
  <si>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</si>
  <si>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</si>
  <si>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</si>
  <si>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</si>
  <si>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</si>
  <si>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</si>
  <si>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</si>
  <si>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</si>
  <si>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</si>
  <si>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</si>
  <si>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</si>
  <si>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</si>
  <si>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</si>
  <si>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</si>
  <si>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</si>
  <si>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</si>
  <si>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</si>
  <si>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</si>
  <si>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</si>
  <si>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</si>
  <si>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</si>
  <si>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</si>
  <si>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</si>
  <si>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</si>
  <si>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</si>
  <si>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</si>
  <si>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</si>
  <si>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</si>
  <si>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</si>
  <si>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</si>
  <si>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</si>
  <si>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</si>
  <si>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</si>
  <si>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</si>
  <si>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</si>
  <si>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</si>
  <si>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</si>
  <si>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</si>
  <si>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</si>
  <si>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</si>
  <si>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</si>
  <si>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</si>
  <si>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</si>
  <si>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</si>
  <si>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</si>
  <si>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</si>
  <si>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</si>
  <si>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</si>
  <si>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</si>
  <si>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</si>
  <si>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</si>
  <si>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</si>
  <si>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</si>
  <si>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</si>
  <si>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</si>
  <si>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</si>
  <si>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</si>
  <si>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</si>
  <si>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</si>
  <si>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</si>
  <si>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</si>
  <si>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</si>
  <si>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</si>
  <si>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</si>
  <si>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</si>
  <si>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</si>
  <si>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</si>
  <si>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</si>
  <si>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</si>
  <si>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</si>
  <si>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</si>
  <si>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</si>
  <si>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</si>
  <si>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</si>
  <si>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</si>
  <si>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</si>
  <si>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</si>
  <si>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</si>
  <si>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</si>
  <si>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</si>
  <si>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</si>
  <si>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</si>
  <si>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</si>
  <si>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</si>
  <si>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</si>
  <si>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</si>
  <si>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</si>
  <si>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</si>
  <si>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</si>
  <si>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</si>
  <si>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</si>
  <si>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</si>
  <si>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</si>
  <si>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</si>
  <si>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</si>
  <si>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</si>
  <si>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</si>
  <si>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</si>
  <si>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</si>
  <si>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</si>
  <si>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</si>
  <si>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</si>
  <si>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</si>
  <si>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</si>
  <si>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</si>
  <si>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</si>
  <si>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</si>
  <si>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</si>
  <si>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</si>
  <si>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</si>
  <si>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</si>
  <si>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</si>
  <si>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</si>
  <si>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</si>
  <si>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</si>
  <si>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</si>
  <si>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</si>
  <si>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</si>
  <si>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</si>
  <si>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</si>
  <si>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</si>
  <si>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</si>
  <si>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</si>
  <si>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</si>
  <si>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</si>
  <si>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</si>
  <si>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</si>
  <si>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</si>
  <si>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</si>
  <si>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</si>
  <si>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</si>
  <si>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</si>
  <si>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</si>
  <si>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</si>
  <si>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</si>
  <si>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</si>
  <si>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</si>
  <si>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</si>
  <si>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</si>
  <si>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</si>
  <si>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</si>
  <si>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</si>
  <si>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</si>
  <si>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</si>
  <si>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</si>
  <si>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</si>
  <si>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</si>
  <si>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</si>
  <si>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</si>
  <si>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</si>
  <si>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</si>
  <si>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</si>
  <si>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</si>
  <si>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</si>
  <si>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</si>
  <si>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</si>
  <si>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</si>
  <si>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</si>
  <si>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</si>
  <si>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</si>
  <si>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</si>
  <si>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</si>
  <si>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</si>
  <si>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</si>
  <si>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</si>
  <si>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</si>
  <si>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</si>
  <si>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</si>
  <si>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</si>
  <si>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</si>
  <si>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</si>
  <si>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</si>
  <si>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</si>
  <si>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</si>
  <si>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</si>
  <si>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</si>
  <si>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</si>
  <si>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</si>
  <si>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</si>
  <si>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</si>
  <si>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</si>
  <si>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</si>
  <si>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</si>
  <si>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</si>
  <si>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</si>
  <si>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</si>
  <si>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</si>
  <si>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</si>
  <si>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</si>
  <si>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</si>
  <si>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</si>
  <si>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</si>
  <si>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</si>
  <si>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</si>
  <si>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</si>
  <si>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</si>
  <si>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</si>
  <si>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</si>
  <si>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</si>
  <si>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</si>
  <si>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</si>
  <si>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</si>
  <si>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</si>
  <si>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</si>
  <si>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</si>
  <si>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</si>
  <si>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</si>
  <si>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</si>
  <si>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</si>
  <si>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</si>
  <si>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</si>
  <si>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</si>
  <si>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</si>
  <si>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</si>
  <si>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</si>
  <si>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</si>
  <si>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</si>
  <si>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</si>
  <si>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</si>
  <si>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</si>
  <si>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</si>
  <si>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</si>
  <si>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</si>
  <si>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</si>
  <si>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</si>
  <si>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</si>
  <si>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</si>
  <si>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</si>
  <si>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</si>
  <si>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</si>
  <si>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</si>
  <si>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</si>
  <si>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</si>
  <si>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</si>
  <si>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</si>
  <si>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</si>
  <si>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</si>
  <si>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</si>
  <si>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</si>
  <si>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</si>
  <si>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</si>
  <si>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</si>
  <si>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</si>
  <si>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</si>
  <si>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</si>
  <si>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</si>
  <si>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</si>
  <si>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</si>
  <si>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</si>
  <si>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</si>
  <si>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</si>
  <si>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</si>
  <si>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</si>
  <si>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</si>
  <si>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</si>
  <si>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</si>
  <si>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</si>
  <si>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</si>
  <si>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</si>
  <si>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</si>
  <si>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</si>
  <si>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</si>
  <si>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</si>
  <si>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</si>
  <si>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</si>
  <si>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</si>
  <si>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</si>
  <si>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</si>
  <si>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</si>
  <si>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</si>
  <si>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</si>
  <si>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</si>
  <si>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</si>
  <si>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</si>
  <si>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</si>
  <si>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</si>
  <si>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</si>
  <si>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</si>
  <si>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</si>
  <si>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</si>
  <si>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</si>
  <si>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</si>
  <si>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</si>
  <si>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</si>
  <si>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</si>
  <si>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</si>
  <si>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</si>
  <si>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</si>
  <si>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</si>
  <si>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</si>
  <si>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</si>
  <si>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</si>
  <si>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</si>
  <si>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</si>
  <si>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</si>
  <si>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</si>
  <si>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</si>
  <si>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</si>
  <si>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</si>
  <si>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</si>
  <si>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</si>
  <si>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</si>
  <si>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</si>
  <si>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</si>
  <si>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</si>
  <si>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</si>
  <si>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</si>
  <si>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</si>
  <si>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</si>
  <si>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</si>
  <si>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</si>
  <si>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</si>
  <si>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</si>
  <si>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</si>
  <si>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</si>
  <si>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</si>
  <si>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</si>
  <si>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</si>
  <si>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</si>
  <si>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</si>
  <si>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</si>
  <si>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</si>
  <si>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</si>
  <si>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</si>
  <si>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</si>
  <si>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</si>
  <si>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</si>
  <si>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</si>
  <si>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</si>
  <si>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</si>
  <si>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</si>
  <si>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</si>
  <si>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</si>
  <si>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</si>
  <si>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</si>
  <si>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</si>
  <si>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</si>
  <si>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</si>
  <si>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</si>
  <si>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</si>
  <si>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</si>
  <si>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</si>
  <si>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</si>
  <si>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</si>
  <si>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</si>
  <si>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</si>
  <si>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</si>
  <si>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</si>
  <si>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</si>
  <si>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</si>
  <si>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</si>
  <si>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</si>
  <si>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</si>
  <si>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</si>
  <si>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</si>
  <si>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</si>
  <si>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</si>
  <si>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</si>
  <si>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</si>
  <si>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</si>
  <si>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</si>
  <si>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</si>
  <si>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</si>
  <si>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</si>
  <si>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</si>
  <si>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</si>
  <si>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</si>
  <si>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</si>
  <si>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</si>
  <si>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</si>
  <si>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</si>
  <si>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</si>
  <si>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</si>
  <si>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</si>
  <si>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</si>
  <si>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</si>
  <si>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</si>
  <si>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</si>
  <si>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</si>
  <si>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</si>
  <si>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</si>
  <si>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</si>
  <si>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</si>
  <si>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</si>
  <si>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</si>
  <si>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</si>
  <si>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</si>
  <si>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</si>
  <si>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</si>
  <si>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</si>
  <si>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</si>
  <si>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</si>
  <si>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</si>
  <si>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</si>
  <si>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</si>
  <si>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</si>
  <si>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</si>
  <si>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</si>
  <si>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</si>
  <si>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</si>
  <si>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</si>
  <si>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</si>
  <si>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</si>
  <si>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</si>
  <si>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</si>
  <si>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</si>
  <si>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</si>
  <si>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</si>
  <si>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</si>
  <si>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</si>
  <si>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</si>
  <si>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</si>
  <si>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</si>
  <si>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</si>
  <si>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</si>
  <si>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</si>
  <si>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</si>
  <si>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</si>
  <si>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</si>
  <si>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</si>
  <si>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</si>
  <si>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</si>
  <si>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</si>
  <si>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</si>
  <si>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</si>
  <si>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</si>
  <si>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</si>
  <si>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</si>
  <si>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</si>
  <si>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</si>
  <si>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</si>
  <si>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</si>
  <si>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</si>
  <si>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</si>
  <si>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</si>
  <si>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</si>
  <si>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</si>
  <si>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</si>
  <si>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</si>
  <si>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</si>
  <si>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</si>
  <si>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</si>
  <si>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</si>
  <si>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</si>
  <si>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</si>
  <si>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</si>
  <si>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</si>
  <si>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</si>
  <si>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</si>
  <si>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</si>
  <si>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</si>
  <si>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</si>
  <si>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</si>
  <si>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</si>
  <si>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</si>
  <si>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</si>
  <si>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</si>
  <si>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</si>
  <si>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</si>
  <si>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</si>
  <si>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</si>
  <si>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</si>
  <si>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</si>
  <si>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</si>
  <si>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</si>
  <si>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</si>
  <si>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</si>
  <si>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</si>
  <si>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</si>
  <si>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</si>
  <si>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</si>
  <si>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</si>
  <si>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</si>
  <si>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</si>
  <si>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</si>
  <si>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</si>
  <si>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</si>
  <si>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</si>
  <si>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</si>
  <si>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</si>
  <si>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</si>
  <si>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</si>
  <si>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</si>
  <si>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</si>
  <si>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</si>
  <si>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</si>
  <si>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</si>
  <si>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</si>
  <si>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</si>
  <si>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</si>
  <si>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</si>
  <si>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</si>
  <si>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</si>
  <si>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</si>
  <si>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</si>
  <si>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</si>
  <si>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</si>
  <si>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</si>
  <si>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</si>
  <si>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</si>
  <si>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</si>
  <si>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</si>
  <si>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</si>
  <si>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</si>
  <si>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</si>
  <si>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</si>
  <si>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</si>
  <si>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</si>
  <si>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</si>
  <si>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</si>
  <si>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</si>
  <si>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</si>
  <si>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</si>
  <si>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</si>
  <si>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</si>
  <si>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</si>
  <si>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</si>
  <si>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</si>
  <si>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</si>
  <si>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</si>
  <si>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</si>
  <si>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</si>
  <si>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</si>
  <si>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</si>
  <si>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</si>
  <si>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</si>
  <si>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</si>
  <si>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</si>
  <si>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</si>
  <si>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</si>
  <si>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</si>
  <si>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</si>
  <si>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</si>
  <si>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</si>
  <si>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</si>
  <si>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</si>
  <si>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</si>
  <si>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</si>
  <si>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</si>
  <si>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</si>
  <si>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</si>
  <si>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</si>
  <si>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</si>
  <si>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</si>
  <si>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</si>
  <si>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</si>
  <si>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</si>
  <si>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</si>
  <si>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</si>
  <si>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</si>
  <si>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</si>
  <si>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</si>
  <si>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</si>
  <si>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</si>
  <si>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</si>
  <si>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</si>
  <si>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</si>
  <si>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</si>
  <si>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</si>
  <si>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</si>
  <si>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</si>
  <si>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</si>
  <si>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</si>
  <si>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</si>
  <si>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</si>
  <si>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</si>
  <si>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</si>
  <si>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</si>
  <si>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</si>
  <si>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</si>
  <si>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</si>
  <si>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</si>
  <si>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</si>
  <si>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</si>
  <si>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</si>
  <si>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</si>
  <si>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</si>
  <si>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</si>
  <si>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</si>
  <si>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</si>
  <si>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</si>
  <si>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</si>
  <si>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</si>
  <si>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</si>
  <si>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</si>
  <si>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</si>
  <si>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</si>
  <si>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</si>
  <si>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</si>
  <si>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</si>
  <si>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</si>
  <si>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</si>
  <si>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</si>
  <si>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</si>
  <si>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</si>
  <si>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</si>
  <si>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</si>
  <si>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</si>
  <si>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</si>
  <si>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</si>
  <si>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</si>
  <si>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</si>
  <si>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</si>
  <si>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</si>
  <si>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</si>
  <si>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</si>
  <si>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</si>
  <si>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</si>
  <si>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</si>
  <si>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</si>
  <si>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</si>
  <si>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</si>
  <si>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</si>
  <si>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</si>
  <si>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</si>
  <si>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</si>
  <si>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</si>
  <si>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</si>
  <si>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</si>
  <si>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</si>
  <si>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</si>
  <si>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</si>
  <si>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</si>
  <si>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</si>
  <si>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</si>
  <si>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</si>
  <si>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</si>
  <si>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</si>
  <si>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</si>
  <si>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</si>
  <si>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</si>
  <si>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</si>
  <si>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</si>
  <si>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</si>
  <si>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</si>
  <si>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</si>
  <si>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</si>
  <si>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</si>
  <si>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</si>
  <si>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</si>
  <si>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</si>
  <si>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</si>
  <si>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</si>
  <si>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</si>
  <si>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</si>
  <si>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</si>
  <si>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</si>
  <si>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</si>
  <si>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</si>
  <si>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</si>
  <si>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</si>
  <si>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</si>
  <si>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</si>
  <si>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</si>
  <si>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</si>
  <si>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</si>
  <si>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</si>
  <si>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</si>
  <si>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</si>
  <si>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</si>
  <si>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</si>
  <si>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</si>
  <si>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</si>
  <si>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</si>
  <si>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</si>
  <si>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</si>
  <si>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</si>
  <si>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</si>
  <si>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</si>
  <si>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</si>
  <si>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</si>
  <si>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</si>
  <si>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</si>
  <si>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</si>
  <si>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</si>
  <si>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</si>
  <si>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</si>
  <si>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</si>
  <si>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</si>
  <si>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</si>
  <si>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</si>
  <si>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</si>
  <si>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</si>
  <si>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</si>
  <si>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</si>
  <si>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</si>
  <si>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</si>
  <si>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</si>
  <si>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</si>
  <si>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</si>
  <si>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</si>
  <si>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</si>
  <si>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</si>
  <si>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</si>
  <si>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</si>
  <si>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</si>
  <si>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</si>
  <si>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</si>
  <si>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</si>
  <si>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</si>
  <si>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</si>
  <si>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</si>
  <si>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</si>
  <si>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</si>
  <si>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</si>
  <si>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</si>
  <si>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</si>
  <si>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</si>
  <si>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</si>
  <si>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</si>
  <si>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</si>
  <si>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</si>
  <si>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</si>
  <si>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</si>
  <si>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</si>
  <si>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</si>
  <si>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</si>
  <si>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</si>
  <si>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</si>
  <si>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</si>
  <si>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</si>
  <si>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</si>
  <si>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</si>
  <si>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</si>
  <si>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</si>
  <si>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</si>
  <si>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</si>
  <si>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</si>
  <si>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</si>
  <si>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</si>
  <si>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</si>
  <si>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</si>
  <si>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</si>
  <si>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</si>
  <si>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</si>
  <si>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</si>
  <si>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</si>
  <si>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</si>
  <si>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</si>
  <si>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</si>
  <si>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</si>
  <si>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</si>
  <si>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</si>
  <si>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</si>
  <si>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</si>
  <si>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</si>
  <si>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</si>
  <si>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</si>
  <si>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</si>
  <si>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</si>
  <si>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</si>
  <si>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</si>
  <si>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</si>
  <si>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</si>
  <si>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</si>
  <si>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</si>
  <si>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</si>
  <si>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</si>
  <si>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</si>
  <si>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</si>
  <si>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</si>
  <si>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</si>
  <si>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</si>
  <si>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</si>
  <si>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</si>
  <si>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</si>
  <si>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</si>
  <si>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</si>
  <si>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</si>
  <si>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</si>
  <si>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</si>
  <si>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</si>
  <si>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</si>
  <si>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</si>
  <si>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</si>
  <si>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</si>
  <si>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</si>
  <si>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</si>
  <si>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</si>
  <si>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</si>
  <si>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</si>
  <si>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</si>
  <si>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</si>
  <si>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</si>
  <si>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</si>
  <si>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</si>
  <si>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</si>
  <si>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</si>
  <si>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</si>
  <si>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</si>
  <si>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</si>
  <si>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</si>
  <si>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</si>
  <si>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</si>
  <si>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</si>
  <si>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</si>
  <si>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</si>
  <si>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</si>
  <si>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</si>
  <si>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</si>
  <si>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</si>
  <si>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</si>
  <si>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</si>
  <si>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</si>
  <si>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</si>
  <si>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</si>
  <si>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</si>
  <si>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</si>
  <si>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</si>
  <si>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</si>
  <si>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</si>
  <si>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</si>
  <si>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</si>
  <si>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</si>
  <si>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</si>
  <si>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</si>
  <si>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</si>
  <si>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</si>
  <si>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</si>
  <si>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</si>
  <si>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</si>
  <si>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</si>
  <si>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</si>
  <si>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</si>
  <si>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</si>
  <si>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</si>
  <si>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</si>
  <si>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</si>
  <si>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</si>
  <si>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</si>
  <si>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</si>
  <si>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</si>
  <si>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</si>
  <si>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</si>
  <si>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</si>
  <si>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</si>
  <si>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</si>
  <si>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</si>
  <si>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</si>
  <si>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</si>
  <si>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</si>
  <si>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</si>
  <si>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</si>
  <si>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</si>
  <si>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</si>
  <si>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</si>
  <si>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</si>
  <si>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</si>
  <si>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</si>
  <si>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</si>
  <si>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</si>
  <si>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</si>
  <si>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</si>
  <si>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</si>
  <si>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</si>
  <si>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</si>
  <si>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</si>
  <si>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</si>
  <si>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</si>
  <si>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</si>
  <si>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</si>
  <si>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</si>
  <si>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</si>
  <si>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</si>
  <si>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</si>
  <si>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</si>
  <si>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</si>
  <si>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</si>
  <si>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</si>
  <si>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</si>
  <si>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</si>
  <si>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</si>
  <si>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</si>
  <si>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</si>
  <si>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</si>
  <si>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</si>
  <si>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</si>
  <si>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</si>
  <si>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</si>
  <si>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</si>
  <si>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</si>
  <si>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</si>
  <si>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</si>
  <si>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</si>
  <si>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</si>
  <si>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</si>
  <si>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</si>
  <si>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</si>
  <si>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</si>
  <si>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</si>
  <si>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</si>
  <si>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</si>
  <si>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</si>
  <si>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</si>
  <si>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</si>
  <si>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</si>
  <si>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</si>
  <si>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</si>
  <si>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</si>
  <si>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</si>
  <si>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</si>
  <si>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</si>
  <si>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</si>
  <si>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</si>
  <si>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</si>
  <si>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</si>
  <si>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</si>
  <si>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</si>
  <si>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</si>
  <si>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</si>
  <si>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</si>
  <si>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</si>
  <si>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</si>
  <si>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</si>
  <si>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</si>
  <si>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</si>
  <si>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</si>
  <si>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</si>
  <si>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</si>
  <si>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</si>
  <si>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</si>
  <si>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</si>
  <si>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</si>
  <si>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</si>
  <si>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</si>
  <si>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</si>
  <si>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</si>
  <si>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</si>
  <si>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</si>
  <si>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</si>
  <si>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</si>
  <si>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</si>
  <si>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</si>
  <si>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</si>
  <si>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</si>
  <si>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</si>
  <si>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</si>
  <si>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</si>
  <si>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</si>
  <si>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</si>
  <si>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</si>
  <si>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</si>
  <si>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</si>
  <si>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</si>
  <si>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</si>
  <si>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</si>
  <si>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</si>
  <si>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</si>
  <si>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</si>
  <si>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</si>
  <si>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</si>
  <si>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</si>
  <si>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</si>
  <si>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</si>
  <si>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</si>
  <si>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</si>
  <si>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</si>
  <si>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</si>
  <si>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</si>
  <si>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</si>
  <si>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</si>
  <si>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</si>
  <si>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</si>
  <si>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</si>
  <si>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</si>
  <si>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</si>
  <si>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</si>
  <si>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</si>
  <si>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</si>
  <si>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</si>
  <si>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</si>
  <si>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</si>
  <si>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</si>
  <si>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</si>
  <si>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</si>
  <si>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</si>
  <si>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</si>
  <si>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</si>
  <si>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</si>
  <si>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</si>
  <si>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</si>
  <si>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</si>
  <si>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</si>
  <si>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</si>
  <si>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</si>
  <si>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</si>
  <si>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</si>
  <si>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</si>
  <si>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</si>
  <si>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</si>
  <si>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</si>
  <si>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</si>
  <si>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</si>
  <si>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</si>
  <si>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</si>
  <si>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</si>
  <si>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</si>
  <si>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</si>
  <si>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</si>
  <si>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</si>
  <si>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</si>
  <si>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</si>
  <si>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</si>
  <si>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</si>
  <si>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</si>
  <si>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</si>
  <si>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</si>
  <si>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</si>
  <si>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</si>
  <si>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</si>
  <si>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</si>
  <si>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</si>
  <si>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</si>
  <si>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</si>
  <si>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</si>
  <si>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</si>
  <si>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</si>
  <si>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</si>
  <si>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</si>
  <si>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</si>
  <si>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</si>
  <si>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</si>
  <si>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</si>
  <si>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</si>
  <si>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</si>
  <si>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</si>
  <si>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</si>
  <si>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</si>
  <si>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</si>
  <si>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</si>
  <si>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</si>
  <si>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</si>
  <si>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</si>
  <si>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</si>
  <si>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</si>
  <si>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</si>
  <si>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</si>
  <si>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</si>
  <si>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</si>
  <si>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</si>
  <si>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</si>
  <si>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</si>
  <si>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</si>
  <si>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</si>
  <si>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</si>
  <si>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</si>
  <si>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</si>
  <si>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</si>
  <si>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</si>
  <si>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</si>
  <si>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</si>
  <si>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</si>
  <si>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</si>
  <si>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</si>
  <si>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</si>
  <si>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</si>
  <si>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</si>
  <si>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</si>
  <si>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</si>
  <si>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</si>
  <si>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</si>
  <si>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</si>
  <si>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</si>
  <si>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</si>
  <si>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</si>
  <si>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</si>
  <si>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</si>
  <si>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</si>
  <si>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</si>
  <si>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</si>
  <si>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</si>
  <si>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</si>
  <si>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</si>
  <si>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</si>
  <si>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</si>
  <si>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</si>
  <si>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</si>
  <si>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</si>
  <si>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</si>
  <si>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</si>
  <si>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</si>
  <si>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</si>
  <si>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</si>
  <si>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</si>
  <si>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</si>
  <si>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</si>
  <si>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</si>
  <si>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</si>
  <si>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</si>
  <si>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</si>
  <si>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</si>
  <si>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</si>
  <si>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</si>
  <si>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</si>
  <si>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</si>
  <si>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</si>
  <si>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</si>
  <si>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</si>
  <si>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</si>
  <si>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</si>
  <si>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</si>
  <si>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</si>
  <si>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</si>
  <si>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</si>
  <si>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</si>
  <si>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</si>
  <si>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</si>
  <si>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</si>
  <si>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</si>
  <si>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</si>
  <si>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</si>
  <si>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</si>
  <si>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</si>
  <si>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</si>
  <si>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</si>
  <si>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</si>
  <si>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</si>
  <si>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</si>
  <si>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</si>
  <si>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</si>
  <si>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</si>
  <si>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</si>
  <si>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</si>
  <si>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</si>
  <si>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</si>
  <si>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</si>
  <si>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</si>
  <si>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</si>
  <si>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</si>
  <si>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</si>
  <si>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</si>
  <si>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</si>
  <si>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</si>
  <si>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</si>
  <si>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</si>
  <si>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</si>
  <si>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</si>
  <si>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</si>
  <si>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</si>
  <si>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</si>
  <si>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</si>
  <si>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</si>
  <si>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</si>
  <si>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</si>
  <si>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</si>
  <si>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</si>
  <si>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</si>
  <si>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</si>
  <si>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</si>
  <si>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</si>
  <si>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</si>
  <si>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</si>
  <si>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</si>
  <si>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</si>
  <si>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</si>
  <si>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</si>
  <si>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</si>
  <si>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</si>
  <si>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</si>
  <si>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</si>
  <si>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</si>
  <si>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</si>
  <si>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</si>
  <si>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</si>
  <si>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</si>
  <si>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</si>
  <si>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</si>
  <si>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</si>
  <si>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</si>
  <si>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</si>
  <si>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</si>
  <si>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</si>
  <si>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</si>
  <si>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</si>
  <si>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</si>
  <si>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</si>
  <si>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</si>
  <si>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</si>
  <si>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</si>
  <si>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</si>
  <si>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</si>
  <si>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</si>
  <si>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</si>
  <si>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</si>
  <si>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</si>
  <si>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</si>
  <si>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</si>
  <si>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</si>
  <si>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</si>
  <si>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</si>
  <si>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</si>
  <si>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</si>
  <si>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</si>
  <si>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</si>
  <si>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</si>
  <si>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</si>
  <si>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</si>
  <si>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</si>
  <si>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</si>
  <si>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</si>
  <si>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</si>
  <si>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</si>
  <si>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</si>
  <si>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</si>
  <si>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</si>
  <si>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</si>
  <si>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</si>
  <si>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</si>
  <si>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</si>
  <si>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</si>
  <si>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</si>
  <si>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</si>
  <si>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</si>
  <si>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</si>
  <si>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</si>
  <si>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</si>
  <si>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</si>
  <si>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</si>
  <si>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</si>
  <si>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</si>
  <si>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</si>
  <si>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</si>
  <si>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</si>
  <si>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</si>
  <si>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</si>
  <si>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</si>
  <si>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</si>
  <si>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</si>
  <si>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</si>
  <si>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</si>
  <si>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</si>
  <si>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</si>
  <si>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</si>
  <si>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</si>
  <si>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</si>
  <si>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</si>
  <si>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</si>
  <si>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</si>
  <si>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</si>
  <si>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</si>
  <si>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</si>
  <si>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</si>
  <si>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</si>
  <si>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</si>
  <si>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</si>
  <si>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</si>
  <si>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</si>
  <si>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</si>
  <si>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</si>
  <si>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</si>
  <si>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</si>
  <si>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</si>
  <si>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</si>
  <si>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</si>
  <si>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</si>
  <si>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</si>
  <si>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</si>
  <si>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</si>
  <si>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</si>
  <si>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</si>
  <si>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</si>
  <si>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</si>
  <si>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</si>
  <si>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</si>
  <si>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</si>
  <si>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</si>
  <si>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</si>
  <si>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</si>
  <si>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</si>
  <si>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</si>
  <si>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</si>
  <si>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</si>
  <si>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</si>
  <si>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</si>
  <si>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</si>
  <si>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</si>
  <si>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</si>
  <si>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</si>
  <si>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</si>
  <si>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</si>
  <si>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</si>
  <si>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</si>
  <si>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</si>
  <si>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</si>
  <si>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</si>
  <si>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</si>
  <si>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</si>
  <si>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</si>
  <si>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</si>
  <si>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</si>
  <si>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</si>
  <si>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</si>
  <si>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</si>
  <si>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</si>
  <si>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</si>
  <si>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</si>
  <si>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</si>
  <si>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</si>
  <si>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</si>
  <si>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</si>
  <si>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</si>
  <si>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</si>
  <si>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</si>
  <si>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</si>
  <si>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</si>
  <si>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</si>
  <si>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</si>
  <si>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</si>
  <si>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</si>
  <si>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</si>
  <si>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</si>
  <si>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</si>
  <si>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</si>
  <si>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</si>
  <si>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</si>
  <si>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</si>
  <si>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</si>
  <si>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</si>
  <si>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</si>
  <si>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</si>
  <si>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</si>
  <si>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</si>
  <si>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</si>
  <si>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</si>
  <si>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</si>
  <si>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</si>
  <si>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</si>
  <si>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</si>
  <si>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</si>
  <si>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</si>
  <si>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</si>
  <si>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</si>
  <si>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</si>
  <si>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</si>
  <si>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</si>
  <si>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</si>
  <si>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</si>
  <si>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</si>
  <si>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</si>
  <si>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</si>
  <si>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</si>
  <si>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</si>
  <si>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</si>
  <si>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</si>
  <si>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</si>
  <si>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</si>
  <si>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</si>
  <si>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</si>
  <si>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</si>
  <si>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</si>
  <si>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</si>
  <si>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</si>
  <si>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</si>
  <si>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</si>
  <si>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</si>
  <si>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</si>
  <si>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</si>
  <si>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</si>
  <si>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</si>
  <si>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</si>
  <si>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</si>
  <si>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</si>
  <si>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</si>
  <si>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</si>
  <si>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</si>
  <si>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</si>
  <si>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</si>
  <si>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</si>
  <si>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</si>
  <si>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</si>
  <si>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</si>
  <si>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</si>
  <si>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</si>
  <si>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</si>
  <si>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</si>
  <si>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</si>
  <si>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</si>
  <si>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</si>
  <si>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</si>
  <si>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</si>
  <si>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</si>
  <si>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</si>
  <si>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</si>
  <si>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</si>
  <si>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</si>
  <si>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</si>
  <si>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</si>
  <si>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</si>
  <si>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</si>
  <si>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</si>
  <si>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</si>
  <si>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</si>
  <si>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</si>
  <si>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</si>
  <si>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</si>
  <si>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</si>
  <si>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</si>
  <si>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</si>
  <si>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</si>
  <si>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</si>
  <si>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</si>
  <si>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</si>
  <si>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</si>
  <si>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</si>
  <si>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</si>
  <si>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</si>
  <si>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</si>
  <si>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</si>
  <si>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</si>
  <si>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</si>
  <si>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</si>
  <si>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</si>
  <si>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</si>
  <si>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</si>
  <si>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</si>
  <si>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</si>
  <si>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</si>
  <si>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</si>
  <si>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</si>
  <si>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</si>
  <si>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</si>
  <si>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</si>
  <si>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</si>
  <si>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</si>
  <si>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</si>
  <si>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</si>
  <si>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</si>
  <si>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</si>
  <si>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</si>
  <si>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</si>
  <si>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</si>
  <si>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</si>
  <si>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</si>
  <si>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</si>
  <si>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</si>
  <si>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</si>
  <si>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</si>
  <si>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</si>
  <si>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</si>
  <si>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</si>
  <si>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</si>
  <si>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</si>
  <si>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</si>
  <si>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</si>
  <si>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</si>
  <si>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</si>
  <si>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</si>
  <si>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</si>
  <si>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</si>
  <si>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</si>
  <si>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</si>
  <si>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</si>
  <si>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</si>
  <si>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</si>
  <si>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</si>
  <si>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</si>
  <si>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</si>
  <si>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</si>
  <si>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</si>
  <si>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</si>
  <si>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</si>
  <si>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</si>
  <si>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</si>
  <si>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</si>
  <si>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</si>
  <si>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</si>
  <si>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</si>
  <si>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</si>
  <si>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</si>
  <si>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</si>
  <si>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</si>
  <si>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</si>
  <si>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</si>
  <si>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</si>
  <si>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</si>
  <si>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</si>
  <si>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</si>
  <si>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</si>
  <si>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</si>
  <si>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</si>
  <si>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</si>
  <si>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</si>
  <si>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</si>
  <si>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</si>
  <si>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</si>
  <si>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</si>
  <si>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</si>
  <si>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</si>
  <si>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</si>
  <si>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</si>
  <si>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</si>
  <si>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</si>
  <si>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</si>
  <si>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</si>
  <si>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</si>
  <si>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</si>
  <si>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</si>
  <si>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</si>
  <si>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</si>
  <si>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</si>
  <si>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</si>
  <si>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</si>
  <si>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</si>
  <si>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</si>
  <si>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</si>
  <si>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</si>
  <si>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</si>
  <si>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</si>
  <si>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</si>
  <si>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</si>
  <si>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</si>
  <si>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</si>
  <si>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</si>
  <si>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</si>
  <si>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</si>
  <si>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</si>
  <si>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</si>
  <si>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</si>
  <si>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</si>
  <si>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</si>
  <si>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</si>
  <si>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</si>
  <si>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</si>
  <si>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</si>
  <si>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</si>
  <si>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</si>
  <si>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</si>
  <si>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</si>
  <si>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</si>
  <si>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</si>
  <si>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</si>
  <si>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</si>
  <si>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</si>
  <si>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</si>
  <si>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</si>
  <si>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</si>
  <si>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</si>
  <si>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</si>
  <si>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</si>
  <si>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</si>
  <si>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</si>
  <si>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</si>
  <si>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</si>
  <si>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</si>
  <si>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</si>
  <si>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</si>
  <si>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</si>
  <si>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</si>
  <si>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</si>
  <si>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</si>
  <si>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</si>
  <si>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</si>
  <si>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</si>
  <si>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</si>
  <si>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</si>
  <si>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</si>
  <si>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</si>
  <si>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</si>
  <si>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</si>
  <si>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</si>
  <si>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</si>
  <si>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</si>
  <si>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</si>
  <si>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</si>
  <si>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</si>
  <si>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</si>
  <si>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</si>
  <si>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</si>
  <si>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</si>
  <si>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</si>
  <si>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</si>
  <si>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</si>
  <si>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</si>
  <si>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</si>
  <si>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</si>
  <si>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</si>
  <si>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</si>
  <si>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</si>
  <si>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</si>
  <si>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</si>
  <si>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</si>
  <si>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</si>
  <si>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</si>
  <si>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</si>
  <si>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</si>
  <si>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</si>
  <si>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</si>
  <si>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</si>
  <si>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</si>
  <si>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</si>
  <si>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</si>
  <si>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</si>
  <si>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</si>
  <si>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</si>
  <si>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</si>
  <si>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</si>
  <si>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</si>
  <si>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</si>
  <si>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</si>
  <si>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</si>
  <si>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</si>
  <si>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</si>
  <si>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</si>
  <si>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</si>
  <si>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</si>
  <si>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</si>
  <si>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</si>
  <si>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</si>
  <si>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</si>
  <si>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</si>
  <si>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</si>
  <si>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</si>
  <si>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</si>
  <si>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</si>
  <si>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</si>
  <si>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</si>
  <si>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</si>
  <si>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</si>
  <si>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</si>
  <si>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</si>
  <si>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</si>
  <si>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</si>
  <si>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</si>
  <si>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</si>
  <si>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</si>
  <si>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</si>
  <si>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</si>
  <si>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</si>
  <si>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</si>
  <si>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</si>
  <si>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</si>
  <si>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</si>
  <si>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</si>
  <si>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</si>
  <si>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</si>
  <si>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</si>
  <si>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</si>
  <si>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</si>
  <si>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</si>
  <si>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</si>
  <si>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</si>
  <si>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</si>
  <si>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</si>
  <si>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</si>
  <si>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</si>
  <si>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</si>
  <si>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</si>
  <si>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</si>
  <si>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</si>
  <si>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</si>
  <si>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</si>
  <si>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</si>
  <si>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</si>
  <si>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</si>
  <si>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</si>
  <si>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</si>
  <si>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</si>
  <si>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</si>
  <si>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</si>
  <si>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</si>
  <si>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</si>
  <si>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</si>
  <si>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</si>
  <si>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</si>
  <si>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</si>
  <si>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</si>
  <si>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</si>
  <si>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</si>
  <si>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</si>
  <si>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</si>
  <si>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</si>
  <si>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</si>
  <si>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</si>
  <si>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</si>
  <si>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</si>
  <si>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</si>
  <si>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</si>
  <si>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</si>
  <si>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</si>
  <si>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</si>
  <si>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</si>
  <si>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</si>
  <si>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</si>
  <si>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</si>
  <si>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</si>
  <si>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</si>
  <si>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</si>
  <si>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</si>
  <si>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</si>
  <si>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</si>
  <si>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</si>
  <si>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</si>
  <si>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</si>
  <si>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</si>
  <si>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</si>
  <si>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</si>
  <si>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</si>
  <si>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</si>
  <si>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</si>
  <si>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</si>
  <si>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</si>
  <si>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</si>
  <si>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</si>
  <si>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</si>
  <si>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</si>
  <si>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</si>
  <si>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</si>
  <si>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</si>
  <si>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</si>
  <si>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</si>
  <si>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</si>
  <si>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</si>
  <si>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</si>
  <si>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</si>
  <si>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</si>
  <si>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</si>
  <si>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</si>
  <si>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</si>
  <si>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</si>
  <si>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</si>
  <si>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</si>
  <si>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</si>
  <si>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</si>
  <si>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</si>
  <si>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</si>
  <si>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</si>
  <si>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</si>
  <si>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</si>
  <si>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</si>
  <si>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</si>
  <si>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</si>
  <si>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</si>
  <si>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</si>
  <si>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</si>
  <si>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</si>
  <si>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</si>
  <si>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</si>
  <si>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</si>
  <si>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</si>
  <si>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</si>
  <si>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</si>
  <si>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</si>
  <si>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</si>
  <si>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</si>
  <si>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</si>
  <si>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</si>
  <si>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</si>
  <si>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</si>
  <si>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</si>
  <si>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</si>
  <si>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</si>
  <si>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</si>
  <si>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</si>
  <si>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</si>
  <si>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</si>
  <si>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</si>
  <si>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</si>
  <si>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</si>
  <si>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</si>
  <si>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</si>
  <si>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</si>
  <si>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</si>
  <si>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</si>
  <si>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</si>
  <si>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</si>
  <si>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</si>
  <si>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</si>
  <si>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</si>
  <si>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</si>
  <si>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</si>
  <si>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</si>
  <si>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</si>
  <si>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</si>
  <si>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</si>
  <si>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</si>
  <si>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</si>
  <si>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</si>
  <si>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</si>
  <si>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</si>
  <si>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</si>
  <si>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</si>
  <si>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</si>
  <si>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</si>
  <si>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</si>
  <si>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</si>
  <si>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</si>
  <si>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</si>
  <si>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</si>
  <si>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</si>
  <si>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</si>
  <si>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</si>
  <si>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</si>
  <si>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</si>
  <si>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</si>
  <si>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</si>
  <si>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</si>
  <si>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</si>
  <si>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</si>
  <si>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</si>
  <si>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</si>
  <si>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</si>
  <si>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</si>
  <si>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</si>
  <si>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</si>
  <si>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</si>
  <si>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</si>
  <si>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</si>
  <si>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</si>
  <si>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</si>
  <si>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</si>
  <si>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</si>
  <si>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</si>
  <si>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</si>
  <si>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</si>
  <si>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</si>
  <si>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</si>
  <si>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</si>
  <si>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</si>
  <si>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</si>
  <si>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</si>
  <si>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</si>
  <si>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</si>
  <si>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</si>
  <si>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</si>
  <si>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</si>
  <si>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</si>
  <si>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</si>
  <si>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</si>
  <si>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</si>
  <si>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</si>
  <si>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</si>
  <si>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</si>
  <si>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</si>
  <si>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</si>
  <si>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</si>
  <si>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</si>
  <si>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</si>
  <si>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</si>
  <si>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</si>
  <si>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</si>
  <si>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</si>
  <si>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</si>
  <si>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</si>
  <si>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</si>
  <si>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</si>
  <si>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</si>
  <si>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</si>
  <si>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</si>
  <si>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</si>
  <si>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</si>
  <si>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</si>
  <si>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</si>
  <si>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</si>
  <si>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</si>
  <si>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</si>
  <si>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</si>
  <si>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</si>
  <si>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</si>
  <si>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</si>
  <si>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</si>
  <si>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</si>
  <si>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</si>
  <si>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</si>
  <si>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</si>
  <si>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</si>
  <si>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</si>
  <si>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</si>
  <si>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</si>
  <si>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</si>
  <si>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</si>
  <si>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</si>
  <si>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</si>
  <si>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</si>
  <si>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</si>
  <si>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</si>
  <si>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</si>
  <si>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</si>
  <si>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</si>
  <si>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</si>
  <si>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</si>
  <si>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</si>
  <si>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</si>
  <si>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</si>
  <si>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</si>
  <si>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</si>
  <si>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</si>
  <si>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</si>
  <si>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</si>
  <si>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</si>
  <si>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</si>
  <si>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</si>
  <si>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</si>
  <si>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</si>
  <si>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</si>
  <si>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</si>
  <si>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</si>
  <si>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</si>
  <si>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</si>
  <si>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</si>
  <si>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</si>
  <si>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</si>
  <si>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</si>
  <si>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</si>
  <si>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</si>
  <si>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</si>
  <si>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</si>
  <si>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</si>
  <si>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</si>
  <si>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</si>
  <si>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</si>
  <si>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</si>
  <si>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</si>
  <si>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</si>
  <si>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</si>
  <si>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</si>
  <si>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</si>
  <si>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</si>
  <si>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</si>
  <si>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</si>
  <si>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</si>
  <si>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</si>
  <si>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</si>
  <si>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</si>
  <si>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</si>
  <si>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</si>
  <si>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</si>
  <si>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</si>
  <si>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</si>
  <si>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</si>
  <si>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</si>
  <si>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</si>
  <si>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</si>
  <si>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</si>
  <si>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</si>
  <si>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</si>
  <si>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</si>
  <si>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</si>
  <si>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</si>
  <si>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</si>
  <si>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</si>
  <si>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</si>
  <si>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</si>
  <si>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</si>
  <si>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</si>
  <si>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</si>
  <si>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</si>
  <si>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</si>
  <si>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</si>
  <si>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</si>
  <si>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</si>
  <si>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</si>
  <si>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</si>
  <si>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</si>
  <si>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</si>
  <si>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</si>
  <si>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</si>
  <si>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</si>
  <si>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</si>
  <si>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</si>
  <si>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</si>
  <si>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</si>
  <si>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</si>
  <si>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</si>
  <si>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</si>
  <si>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</si>
  <si>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</si>
  <si>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</si>
  <si>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</si>
  <si>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</si>
  <si>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</si>
  <si>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</si>
  <si>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</si>
  <si>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</si>
  <si>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</si>
  <si>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</si>
  <si>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</si>
  <si>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</si>
  <si>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</si>
  <si>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</si>
  <si>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</si>
  <si>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</si>
  <si>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</si>
  <si>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</si>
  <si>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</si>
  <si>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</si>
  <si>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</si>
  <si>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</si>
  <si>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</si>
  <si>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</si>
  <si>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</si>
  <si>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</si>
  <si>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</si>
  <si>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</si>
  <si>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</si>
  <si>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</si>
  <si>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</si>
  <si>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</si>
  <si>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</si>
  <si>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</si>
  <si>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</si>
  <si>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</si>
  <si>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</si>
  <si>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</si>
  <si>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</si>
  <si>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</si>
  <si>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</si>
  <si>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</si>
  <si>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</si>
  <si>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</si>
  <si>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</si>
  <si>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</si>
  <si>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</si>
  <si>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</si>
  <si>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</si>
  <si>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</si>
  <si>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</si>
  <si>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</si>
  <si>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</si>
  <si>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</si>
  <si>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</si>
  <si>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</si>
  <si>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</si>
  <si>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</si>
  <si>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</si>
  <si>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</si>
  <si>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</si>
  <si>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</si>
  <si>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</si>
  <si>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</si>
  <si>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</si>
  <si>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</si>
  <si>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</si>
  <si>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</si>
  <si>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</si>
  <si>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</si>
  <si>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</si>
  <si>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</si>
  <si>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</si>
  <si>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</si>
  <si>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</si>
  <si>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</si>
  <si>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</si>
  <si>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</si>
  <si>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</si>
  <si>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</si>
  <si>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</si>
  <si>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</si>
  <si>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</si>
  <si>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</si>
  <si>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</si>
  <si>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</si>
  <si>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</si>
  <si>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</si>
  <si>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</si>
  <si>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</si>
  <si>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</si>
  <si>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</si>
  <si>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</si>
  <si>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</si>
  <si>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</si>
  <si>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</si>
  <si>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</si>
  <si>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</si>
  <si>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</si>
  <si>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</si>
  <si>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</si>
  <si>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</si>
  <si>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</si>
  <si>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</si>
  <si>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</si>
  <si>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</si>
  <si>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</si>
  <si>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</si>
  <si>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</si>
  <si>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</si>
  <si>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</si>
  <si>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</si>
  <si>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</si>
  <si>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</si>
  <si>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</si>
  <si>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</si>
  <si>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</si>
  <si>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</si>
  <si>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</si>
  <si>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</si>
  <si>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</si>
  <si>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</si>
  <si>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</si>
  <si>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</si>
  <si>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</si>
  <si>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</si>
  <si>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</si>
  <si>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</si>
  <si>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</si>
  <si>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</si>
  <si>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</si>
  <si>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</si>
  <si>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</si>
  <si>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</si>
  <si>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</si>
  <si>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</si>
  <si>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</si>
  <si>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</si>
  <si>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</si>
  <si>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</si>
  <si>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</si>
  <si>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</si>
  <si>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</si>
  <si>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</si>
  <si>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</si>
  <si>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</si>
  <si>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</si>
  <si>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</si>
  <si>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</si>
  <si>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</si>
  <si>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</si>
  <si>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</si>
  <si>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</si>
  <si>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</si>
  <si>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</si>
  <si>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</si>
  <si>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</si>
  <si>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</si>
  <si>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</si>
  <si>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</si>
  <si>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</si>
  <si>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</si>
  <si>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</si>
  <si>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</si>
  <si>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</si>
  <si>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</si>
  <si>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</si>
  <si>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</si>
  <si>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</si>
  <si>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</si>
  <si>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</si>
  <si>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</si>
  <si>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</si>
  <si>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</si>
  <si>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</si>
  <si>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</si>
  <si>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</si>
  <si>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</si>
  <si>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</si>
  <si>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</si>
  <si>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</si>
  <si>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</si>
  <si>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</si>
  <si>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</si>
  <si>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</si>
  <si>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</si>
  <si>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</si>
  <si>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</si>
  <si>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</si>
  <si>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</si>
  <si>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</si>
  <si>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</si>
  <si>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</si>
  <si>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</si>
  <si>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</si>
  <si>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</si>
  <si>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</si>
  <si>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</si>
  <si>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</si>
  <si>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</si>
  <si>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</si>
  <si>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</si>
  <si>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</si>
  <si>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</si>
  <si>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</si>
  <si>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</si>
  <si>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</si>
  <si>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</si>
  <si>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</si>
  <si>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</si>
  <si>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</si>
  <si>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</si>
  <si>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</si>
  <si>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</si>
  <si>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</si>
  <si>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</si>
  <si>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</si>
  <si>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</si>
  <si>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</si>
  <si>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</si>
  <si>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</si>
  <si>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</si>
  <si>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</si>
  <si>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</si>
  <si>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</si>
  <si>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</si>
  <si>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</si>
  <si>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</si>
  <si>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</si>
  <si>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</si>
  <si>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</si>
  <si>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</si>
  <si>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</si>
  <si>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</si>
  <si>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</si>
  <si>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</si>
  <si>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</si>
  <si>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</si>
  <si>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</si>
  <si>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</si>
  <si>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</si>
  <si>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</si>
  <si>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</si>
  <si>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</si>
  <si>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</si>
  <si>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</si>
  <si>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</si>
  <si>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</si>
  <si>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</si>
  <si>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</si>
  <si>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</si>
  <si>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</si>
  <si>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</si>
  <si>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</si>
  <si>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</si>
  <si>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</si>
  <si>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</si>
  <si>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</si>
  <si>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</si>
  <si>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</si>
  <si>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</si>
  <si>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</si>
  <si>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</si>
  <si>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</si>
  <si>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</si>
  <si>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</si>
  <si>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</si>
  <si>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</si>
  <si>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</si>
  <si>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</si>
  <si>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</si>
  <si>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</si>
  <si>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</si>
  <si>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</si>
  <si>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</si>
  <si>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</si>
  <si>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</si>
  <si>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</si>
  <si>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</si>
  <si>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</si>
  <si>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</si>
  <si>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</si>
  <si>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</si>
  <si>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</si>
  <si>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</si>
  <si>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</si>
  <si>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</si>
  <si>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</si>
  <si>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</si>
  <si>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</si>
  <si>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</si>
  <si>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</si>
  <si>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</si>
  <si>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</si>
  <si>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</si>
  <si>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</si>
  <si>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</si>
  <si>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</si>
  <si>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</si>
  <si>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</si>
  <si>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</si>
  <si>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</si>
  <si>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</si>
  <si>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</si>
  <si>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</si>
  <si>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</si>
  <si>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</si>
  <si>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</si>
  <si>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</si>
  <si>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</si>
  <si>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</si>
  <si>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</si>
  <si>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</si>
  <si>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</si>
  <si>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</si>
  <si>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</si>
  <si>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</si>
  <si>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</si>
  <si>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</si>
  <si>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</si>
  <si>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</si>
  <si>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</si>
  <si>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</si>
  <si>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</si>
  <si>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</si>
  <si>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</si>
  <si>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</si>
  <si>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</si>
  <si>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</si>
  <si>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</si>
  <si>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</si>
  <si>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</si>
  <si>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</si>
  <si>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</si>
  <si>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</si>
  <si>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</si>
  <si>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</si>
  <si>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</si>
  <si>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</si>
  <si>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</si>
  <si>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</si>
  <si>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</si>
  <si>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</si>
  <si>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</si>
  <si>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</si>
  <si>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</si>
  <si>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</si>
  <si>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</si>
  <si>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</si>
  <si>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</si>
  <si>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</si>
  <si>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</si>
  <si>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</si>
  <si>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</si>
  <si>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</si>
  <si>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</si>
  <si>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</si>
  <si>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</si>
  <si>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</si>
  <si>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</si>
  <si>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</si>
  <si>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</si>
  <si>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</si>
  <si>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</si>
  <si>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</si>
  <si>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</si>
  <si>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</si>
  <si>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</si>
  <si>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</si>
  <si>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</si>
  <si>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</si>
  <si>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</si>
  <si>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</si>
  <si>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</si>
  <si>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</si>
  <si>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</si>
  <si>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</si>
  <si>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</si>
  <si>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</si>
  <si>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</si>
  <si>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</si>
  <si>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</si>
  <si>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</si>
  <si>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</si>
  <si>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</si>
  <si>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</si>
  <si>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</si>
  <si>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</si>
  <si>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</si>
  <si>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</si>
  <si>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</si>
  <si>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</si>
  <si>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</si>
  <si>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</si>
  <si>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</si>
  <si>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</si>
  <si>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</si>
  <si>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</si>
  <si>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</si>
  <si>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</si>
  <si>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</si>
  <si>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</si>
  <si>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</si>
  <si>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</si>
  <si>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</si>
  <si>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</si>
  <si>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</si>
  <si>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</si>
  <si>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</si>
  <si>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</si>
  <si>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</si>
  <si>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</si>
  <si>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</si>
  <si>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</si>
  <si>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</si>
  <si>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</si>
  <si>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</si>
  <si>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</si>
  <si>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</si>
  <si>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</si>
  <si>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</si>
  <si>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</si>
  <si>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</si>
  <si>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</si>
  <si>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</si>
  <si>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</si>
  <si>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</si>
  <si>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</si>
  <si>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</si>
  <si>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</si>
  <si>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</si>
  <si>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</si>
  <si>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</si>
  <si>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</si>
  <si>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</si>
  <si>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</si>
  <si>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</si>
  <si>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</si>
  <si>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</si>
  <si>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</si>
  <si>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</si>
  <si>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</si>
  <si>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</si>
  <si>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</si>
  <si>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</si>
  <si>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</si>
  <si>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</si>
  <si>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</si>
  <si>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</si>
  <si>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</si>
  <si>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</si>
  <si>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</si>
  <si>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</si>
  <si>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</si>
  <si>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</si>
  <si>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</si>
  <si>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</si>
  <si>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</si>
  <si>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</si>
  <si>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</si>
  <si>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</si>
  <si>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</si>
  <si>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</si>
  <si>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</si>
  <si>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</si>
  <si>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</si>
  <si>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</si>
  <si>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</si>
  <si>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</si>
  <si>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</si>
  <si>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</si>
  <si>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</si>
  <si>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</si>
  <si>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</si>
  <si>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</si>
  <si>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</si>
  <si>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</si>
  <si>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</si>
  <si>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</si>
  <si>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</si>
  <si>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</si>
  <si>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</si>
  <si>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</si>
  <si>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</si>
  <si>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</si>
  <si>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</si>
  <si>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</si>
  <si>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</si>
  <si>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</si>
  <si>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</si>
  <si>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</si>
  <si>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</si>
  <si>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</si>
  <si>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</si>
  <si>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</si>
  <si>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</si>
  <si>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</si>
  <si>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</si>
  <si>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</si>
  <si>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</si>
  <si>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</si>
  <si>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</si>
  <si>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</si>
  <si>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</si>
  <si>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</si>
  <si>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</si>
  <si>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</si>
  <si>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</si>
  <si>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</si>
  <si>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</si>
  <si>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</si>
  <si>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</si>
  <si>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</si>
  <si>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</si>
  <si>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</si>
  <si>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</si>
  <si>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</si>
  <si>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</si>
  <si>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</si>
  <si>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</si>
  <si>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</si>
  <si>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</si>
  <si>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</si>
  <si>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</si>
  <si>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</si>
  <si>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</si>
  <si>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</si>
  <si>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</si>
  <si>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</si>
  <si>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</si>
  <si>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</si>
  <si>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</si>
  <si>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</si>
  <si>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</si>
  <si>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</si>
  <si>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</si>
  <si>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</si>
  <si>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</si>
  <si>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</si>
  <si>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</si>
  <si>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</si>
  <si>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</si>
  <si>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</si>
  <si>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</si>
  <si>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</si>
  <si>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</si>
  <si>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</si>
  <si>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</si>
  <si>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</si>
  <si>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</si>
  <si>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</si>
  <si>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</si>
  <si>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</si>
  <si>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</si>
  <si>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</si>
  <si>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</si>
  <si>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</si>
  <si>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</si>
  <si>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</si>
  <si>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</si>
  <si>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</si>
  <si>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</si>
  <si>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</si>
  <si>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</si>
  <si>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</si>
  <si>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</si>
  <si>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</si>
  <si>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</si>
  <si>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</si>
  <si>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</si>
  <si>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</si>
  <si>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</si>
  <si>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</si>
  <si>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</si>
  <si>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</si>
  <si>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</si>
  <si>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</si>
  <si>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</si>
  <si>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</si>
  <si>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</si>
  <si>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</si>
  <si>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</si>
  <si>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</si>
  <si>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</si>
  <si>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</si>
  <si>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</si>
  <si>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</si>
  <si>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</si>
  <si>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</si>
  <si>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</si>
  <si>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</si>
  <si>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</si>
  <si>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</si>
  <si>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</si>
  <si>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</si>
  <si>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</si>
  <si>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</si>
  <si>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</si>
  <si>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</si>
  <si>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</si>
  <si>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</si>
  <si>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</si>
  <si>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</si>
  <si>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</si>
  <si>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</si>
  <si>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</si>
  <si>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</si>
  <si>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</si>
  <si>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</si>
  <si>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</si>
  <si>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</si>
  <si>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</si>
  <si>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</si>
  <si>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</si>
  <si>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</si>
  <si>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</si>
  <si>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</si>
  <si>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</si>
  <si>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</si>
  <si>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</si>
  <si>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</si>
  <si>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</si>
  <si>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</si>
  <si>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</si>
  <si>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</si>
  <si>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</si>
  <si>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</si>
  <si>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</si>
  <si>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</si>
  <si>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</si>
  <si>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</si>
  <si>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</si>
  <si>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</si>
  <si>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</si>
  <si>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</si>
  <si>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</si>
  <si>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</si>
  <si>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</si>
  <si>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</si>
  <si>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</si>
  <si>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</si>
  <si>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</si>
  <si>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</si>
  <si>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</si>
  <si>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</si>
  <si>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</si>
  <si>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</si>
  <si>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</si>
  <si>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</si>
  <si>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</si>
  <si>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</si>
  <si>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</si>
  <si>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</si>
  <si>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</si>
  <si>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</si>
  <si>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</si>
  <si>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</si>
  <si>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</si>
  <si>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</si>
  <si>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</si>
  <si>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</si>
  <si>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</si>
  <si>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</si>
  <si>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</si>
  <si>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</si>
  <si>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</si>
  <si>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</si>
  <si>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</si>
  <si>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</si>
  <si>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</si>
  <si>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</si>
  <si>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</si>
  <si>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</si>
  <si>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</si>
  <si>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</si>
  <si>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</si>
  <si>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</si>
  <si>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</si>
  <si>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</si>
  <si>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</si>
  <si>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</si>
  <si>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</si>
  <si>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</si>
  <si>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</si>
  <si>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</si>
  <si>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</si>
  <si>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</si>
  <si>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</si>
  <si>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</si>
  <si>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</si>
  <si>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</si>
  <si>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</si>
  <si>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</si>
  <si>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</si>
  <si>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</si>
  <si>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</si>
  <si>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</si>
  <si>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</si>
  <si>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</si>
  <si>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</si>
  <si>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</si>
  <si>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</si>
  <si>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</si>
  <si>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</si>
  <si>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</si>
  <si>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</si>
  <si>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</si>
  <si>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</si>
  <si>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</si>
  <si>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</si>
  <si>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</si>
  <si>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</si>
  <si>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</si>
  <si>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</si>
  <si>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</si>
  <si>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</si>
  <si>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</si>
  <si>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</si>
  <si>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</si>
  <si>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</si>
  <si>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</si>
  <si>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</si>
  <si>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</si>
  <si>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</si>
  <si>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</si>
  <si>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</si>
  <si>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</si>
  <si>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</si>
  <si>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</si>
  <si>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</si>
  <si>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</si>
  <si>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</si>
  <si>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</si>
  <si>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</si>
  <si>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</si>
  <si>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</si>
  <si>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</si>
  <si>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</si>
  <si>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</si>
  <si>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</si>
  <si>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</si>
  <si>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</si>
  <si>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</si>
  <si>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</si>
  <si>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</si>
  <si>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</si>
  <si>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</si>
  <si>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</si>
  <si>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</si>
  <si>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</si>
  <si>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</si>
  <si>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</si>
  <si>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</si>
  <si>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</si>
  <si>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</si>
  <si>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</si>
  <si>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</si>
  <si>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</si>
  <si>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</si>
  <si>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</si>
  <si>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</si>
  <si>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</si>
  <si>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</si>
  <si>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</si>
  <si>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</si>
  <si>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</si>
  <si>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</si>
  <si>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</si>
  <si>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</si>
  <si>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</si>
  <si>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</si>
  <si>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</si>
  <si>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</si>
  <si>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</si>
  <si>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</si>
  <si>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</si>
  <si>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</si>
  <si>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</si>
  <si>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</si>
  <si>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</si>
  <si>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</si>
  <si>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</si>
  <si>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</si>
  <si>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</si>
  <si>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</si>
  <si>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</si>
  <si>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</si>
  <si>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</si>
  <si>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</si>
  <si>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</si>
  <si>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</si>
  <si>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</si>
  <si>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</si>
  <si>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</si>
  <si>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</si>
  <si>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</si>
  <si>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</si>
  <si>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</si>
  <si>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</si>
  <si>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</si>
  <si>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</si>
  <si>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</si>
  <si>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</si>
  <si>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</si>
  <si>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</si>
  <si>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</si>
  <si>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</si>
  <si>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</si>
  <si>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</si>
  <si>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</si>
  <si>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</si>
  <si>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</si>
  <si>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</si>
  <si>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</si>
  <si>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</si>
  <si>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</si>
  <si>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</si>
  <si>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</si>
  <si>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</si>
  <si>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</si>
  <si>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</si>
  <si>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</si>
  <si>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</si>
  <si>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</si>
  <si>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</si>
  <si>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</si>
  <si>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</si>
  <si>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</si>
  <si>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</si>
  <si>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</si>
  <si>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</si>
  <si>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</si>
  <si>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</si>
  <si>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</si>
  <si>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</si>
  <si>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</si>
  <si>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</si>
  <si>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</si>
  <si>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</si>
  <si>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</si>
  <si>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</si>
  <si>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</si>
  <si>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</si>
  <si>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</si>
  <si>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</si>
  <si>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</si>
  <si>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</si>
  <si>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</si>
  <si>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</si>
  <si>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</si>
  <si>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</si>
  <si>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</si>
  <si>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</si>
  <si>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</si>
  <si>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</si>
  <si>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</si>
  <si>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</si>
  <si>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</si>
  <si>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</si>
  <si>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</si>
  <si>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</si>
  <si>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</si>
  <si>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</si>
  <si>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</si>
  <si>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</si>
  <si>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</si>
  <si>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</si>
  <si>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</si>
  <si>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</si>
  <si>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</si>
  <si>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</si>
  <si>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</si>
  <si>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</si>
  <si>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</si>
  <si>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</si>
  <si>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</si>
  <si>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</si>
  <si>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</si>
  <si>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</si>
  <si>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</si>
  <si>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</si>
  <si>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</si>
  <si>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</si>
  <si>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</si>
  <si>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</si>
  <si>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</si>
  <si>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</si>
  <si>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</si>
  <si>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</si>
  <si>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</si>
  <si>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</si>
  <si>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</si>
  <si>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</si>
  <si>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</si>
  <si>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</si>
  <si>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</si>
  <si>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</si>
  <si>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</si>
  <si>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</si>
  <si>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</si>
  <si>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</si>
  <si>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</si>
  <si>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</si>
  <si>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</si>
  <si>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</si>
  <si>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</si>
  <si>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</si>
  <si>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</si>
  <si>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</si>
  <si>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</si>
  <si>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</si>
  <si>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</si>
  <si>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</si>
  <si>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</si>
  <si>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</si>
  <si>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</si>
  <si>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</si>
  <si>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</si>
  <si>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</si>
  <si>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</si>
  <si>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</si>
  <si>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</si>
  <si>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</si>
  <si>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</si>
  <si>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</si>
  <si>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</si>
  <si>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</si>
  <si>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</si>
  <si>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</si>
  <si>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</si>
  <si>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</si>
  <si>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</si>
  <si>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</si>
  <si>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</si>
  <si>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</si>
  <si>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</si>
  <si>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</si>
  <si>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</si>
  <si>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</si>
  <si>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</si>
  <si>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</si>
  <si>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</si>
  <si>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</si>
  <si>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</si>
  <si>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</si>
  <si>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</si>
  <si>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</si>
  <si>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</si>
  <si>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</si>
  <si>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</si>
  <si>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</si>
  <si>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</si>
  <si>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</si>
  <si>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</si>
  <si>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</si>
  <si>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</si>
  <si>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</si>
  <si>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</si>
  <si>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</si>
  <si>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</si>
  <si>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</si>
  <si>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</si>
  <si>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</si>
  <si>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</si>
  <si>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</si>
  <si>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</si>
  <si>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</si>
  <si>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</si>
  <si>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</si>
  <si>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</si>
  <si>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</si>
  <si>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</si>
  <si>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</si>
  <si>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</si>
  <si>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</si>
  <si>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</si>
  <si>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</si>
  <si>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</si>
  <si>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</si>
  <si>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</si>
  <si>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</si>
  <si>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</si>
  <si>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</si>
  <si>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</si>
  <si>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</si>
  <si>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</si>
  <si>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</si>
  <si>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</si>
  <si>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</si>
  <si>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</si>
  <si>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</si>
  <si>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</si>
  <si>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</si>
  <si>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</si>
  <si>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</si>
  <si>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</si>
  <si>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</si>
  <si>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</si>
  <si>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</si>
  <si>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</si>
  <si>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</si>
  <si>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</si>
  <si>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</si>
  <si>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</si>
  <si>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</si>
  <si>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</si>
  <si>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</si>
  <si>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</si>
  <si>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</si>
  <si>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</si>
  <si>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</si>
  <si>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</si>
  <si>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</si>
  <si>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</si>
  <si>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</si>
  <si>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</si>
  <si>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</si>
  <si>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</si>
  <si>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</si>
  <si>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</si>
  <si>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</si>
  <si>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</si>
  <si>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</si>
  <si>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</si>
  <si>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</si>
  <si>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</si>
  <si>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</si>
  <si>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</si>
  <si>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</si>
  <si>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</si>
  <si>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</si>
  <si>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</si>
  <si>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</si>
  <si>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</si>
  <si>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</si>
  <si>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</si>
  <si>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</si>
  <si>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</si>
  <si>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</si>
  <si>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</si>
  <si>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</si>
  <si>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</si>
  <si>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</si>
  <si>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</si>
  <si>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</si>
  <si>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</si>
  <si>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</si>
  <si>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</si>
  <si>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</si>
  <si>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</si>
  <si>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</si>
  <si>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</si>
  <si>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</si>
  <si>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</si>
  <si>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</si>
  <si>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</si>
  <si>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</si>
  <si>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</si>
  <si>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</si>
  <si>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</si>
  <si>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</si>
  <si>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</si>
  <si>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</si>
  <si>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</si>
  <si>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</si>
  <si>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</si>
  <si>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</si>
  <si>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</si>
  <si>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</si>
  <si>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</si>
  <si>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</si>
  <si>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</si>
  <si>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</si>
  <si>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</si>
  <si>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</si>
  <si>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</si>
  <si>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</si>
  <si>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</si>
  <si>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</si>
  <si>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</si>
  <si>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</si>
  <si>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</si>
  <si>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</si>
  <si>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</si>
  <si>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</si>
  <si>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</si>
  <si>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</si>
  <si>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</si>
  <si>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</si>
  <si>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</si>
  <si>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</si>
  <si>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</si>
  <si>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</si>
  <si>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</si>
  <si>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</si>
  <si>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</si>
  <si>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</si>
  <si>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</si>
  <si>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</si>
  <si>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</si>
  <si>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</si>
  <si>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</si>
  <si>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</si>
  <si>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</si>
  <si>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</si>
  <si>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</si>
  <si>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</si>
  <si>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</si>
  <si>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</si>
  <si>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</si>
  <si>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</si>
  <si>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</si>
  <si>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</si>
  <si>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</si>
  <si>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</si>
  <si>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</si>
  <si>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</si>
  <si>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</si>
  <si>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</si>
  <si>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</si>
  <si>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</si>
  <si>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</si>
  <si>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</si>
  <si>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</si>
  <si>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</si>
  <si>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</si>
  <si>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</si>
  <si>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</si>
  <si>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</si>
  <si>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</si>
  <si>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</si>
  <si>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</si>
  <si>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</si>
  <si>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</si>
  <si>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</si>
  <si>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</si>
  <si>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</si>
  <si>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</si>
  <si>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</si>
  <si>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</si>
  <si>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</si>
  <si>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</si>
  <si>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</si>
  <si>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</si>
  <si>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</si>
  <si>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</si>
  <si>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</si>
  <si>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</si>
  <si>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</si>
  <si>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</si>
  <si>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</si>
  <si>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</si>
  <si>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</si>
  <si>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</si>
  <si>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</si>
  <si>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</si>
  <si>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</si>
  <si>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</si>
  <si>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</si>
  <si>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</si>
  <si>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</si>
  <si>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</si>
  <si>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</si>
  <si>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</si>
  <si>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</si>
  <si>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</si>
  <si>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</si>
  <si>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</si>
  <si>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</si>
  <si>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</si>
  <si>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</si>
  <si>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</si>
  <si>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</si>
  <si>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</si>
  <si>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</si>
  <si>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</si>
  <si>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</si>
  <si>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</si>
  <si>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</si>
  <si>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</si>
  <si>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</si>
  <si>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</si>
  <si>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</si>
  <si>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</si>
  <si>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</si>
  <si>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</si>
  <si>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</si>
  <si>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</si>
  <si>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</si>
  <si>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</si>
  <si>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</si>
  <si>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</si>
  <si>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</si>
  <si>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</si>
  <si>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</si>
  <si>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</si>
  <si>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</si>
  <si>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</si>
  <si>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</si>
  <si>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</si>
  <si>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</si>
  <si>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</si>
  <si>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</si>
  <si>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</si>
  <si>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</si>
  <si>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</si>
  <si>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</si>
  <si>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</si>
  <si>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</si>
  <si>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</si>
  <si>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</si>
  <si>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</si>
  <si>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</si>
  <si>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</si>
  <si>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</si>
  <si>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</si>
  <si>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</si>
  <si>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</si>
  <si>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</si>
  <si>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</si>
  <si>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</si>
  <si>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</si>
  <si>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</si>
  <si>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</si>
  <si>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</si>
  <si>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</si>
  <si>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</si>
  <si>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</si>
  <si>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</si>
  <si>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</si>
  <si>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</si>
  <si>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</si>
  <si>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</si>
  <si>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</si>
  <si>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</si>
  <si>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</si>
  <si>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</si>
  <si>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</si>
  <si>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</si>
  <si>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</si>
  <si>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</si>
  <si>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</si>
  <si>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</si>
  <si>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</si>
  <si>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</si>
  <si>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</si>
  <si>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</si>
  <si>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</si>
  <si>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</si>
  <si>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</si>
  <si>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</si>
  <si>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</si>
  <si>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</si>
  <si>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</si>
  <si>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</si>
  <si>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</si>
  <si>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</si>
  <si>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</si>
  <si>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</si>
  <si>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</si>
  <si>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</si>
  <si>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</si>
  <si>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</si>
  <si>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</si>
  <si>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</si>
  <si>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</si>
  <si>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</si>
  <si>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</si>
  <si>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</si>
  <si>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</si>
  <si>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</si>
  <si>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</si>
  <si>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</si>
  <si>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</si>
  <si>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</si>
  <si>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</si>
  <si>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</si>
  <si>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</si>
  <si>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</si>
  <si>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</si>
  <si>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</si>
  <si>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</si>
  <si>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</si>
  <si>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</si>
  <si>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</si>
  <si>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</si>
  <si>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</si>
  <si>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</si>
  <si>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</si>
  <si>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</si>
  <si>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</si>
  <si>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</si>
  <si>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</si>
  <si>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</si>
  <si>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</si>
  <si>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</si>
  <si>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</si>
  <si>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</si>
  <si>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</si>
  <si>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</si>
  <si>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</si>
  <si>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</si>
  <si>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</si>
  <si>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</si>
  <si>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</si>
  <si>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</si>
  <si>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</si>
  <si>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</si>
  <si>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</si>
  <si>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</si>
  <si>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</si>
  <si>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</si>
  <si>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</si>
  <si>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</si>
  <si>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</si>
  <si>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</si>
  <si>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</si>
  <si>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</si>
  <si>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</si>
  <si>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</si>
  <si>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</si>
  <si>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</si>
  <si>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</si>
  <si>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</si>
  <si>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</si>
  <si>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</si>
  <si>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</si>
  <si>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</si>
  <si>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</si>
  <si>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</si>
  <si>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</si>
  <si>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</si>
  <si>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</si>
  <si>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</si>
  <si>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</si>
  <si>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</si>
  <si>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</si>
  <si>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</si>
  <si>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</si>
  <si>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</si>
  <si>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</si>
  <si>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</si>
  <si>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</si>
  <si>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</si>
  <si>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</si>
  <si>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</si>
  <si>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</si>
  <si>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</si>
  <si>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</si>
  <si>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</si>
  <si>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</si>
  <si>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</si>
  <si>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</si>
  <si>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</si>
  <si>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</si>
  <si>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</si>
  <si>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</si>
  <si>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</si>
  <si>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</si>
  <si>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</si>
  <si>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</si>
  <si>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</si>
  <si>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</si>
  <si>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</si>
  <si>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</si>
  <si>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</si>
  <si>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</si>
  <si>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</si>
  <si>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</si>
  <si>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</si>
  <si>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</si>
  <si>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</si>
  <si>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</si>
  <si>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</si>
  <si>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</si>
  <si>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</si>
  <si>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</si>
  <si>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</si>
  <si>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</si>
  <si>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</si>
  <si>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</si>
  <si>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</si>
  <si>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</si>
  <si>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</si>
  <si>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</si>
  <si>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</si>
  <si>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</si>
  <si>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</si>
  <si>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</si>
  <si>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</si>
  <si>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</si>
  <si>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</si>
  <si>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</si>
  <si>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</si>
  <si>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</si>
  <si>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</si>
  <si>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</si>
  <si>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</si>
  <si>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</si>
  <si>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</si>
  <si>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</si>
  <si>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</si>
  <si>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</si>
  <si>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</si>
  <si>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</si>
  <si>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</si>
  <si>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</si>
  <si>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</si>
  <si>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</si>
  <si>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</si>
  <si>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</si>
  <si>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</si>
  <si>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</si>
  <si>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</si>
  <si>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</si>
  <si>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</si>
  <si>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</si>
  <si>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</si>
  <si>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</si>
  <si>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</si>
  <si>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</si>
  <si>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</si>
  <si>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</si>
  <si>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</si>
  <si>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</si>
  <si>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</si>
  <si>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</si>
  <si>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</si>
  <si>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</si>
  <si>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</si>
  <si>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</si>
  <si>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</si>
  <si>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</si>
  <si>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</si>
  <si>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</si>
  <si>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</si>
  <si>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</si>
  <si>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</si>
  <si>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</si>
  <si>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</si>
  <si>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</si>
  <si>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</si>
  <si>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</si>
  <si>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</si>
  <si>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</si>
  <si>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</si>
  <si>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</si>
  <si>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</si>
  <si>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</si>
  <si>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</si>
  <si>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</si>
  <si>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</si>
  <si>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</si>
  <si>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</si>
  <si>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</si>
  <si>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</si>
  <si>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</si>
  <si>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</si>
  <si>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</si>
  <si>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</si>
  <si>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</si>
  <si>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</si>
  <si>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</si>
  <si>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</si>
  <si>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</si>
  <si>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</si>
  <si>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</si>
  <si>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</si>
  <si>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</si>
  <si>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</si>
  <si>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</si>
  <si>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</si>
  <si>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</si>
  <si>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</si>
  <si>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</si>
  <si>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</si>
  <si>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</si>
  <si>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</si>
  <si>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</si>
  <si>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</si>
  <si>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</si>
  <si>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</si>
  <si>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</si>
  <si>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</si>
  <si>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</si>
  <si>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</si>
  <si>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</si>
  <si>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</si>
  <si>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</si>
  <si>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</si>
  <si>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</si>
  <si>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</si>
  <si>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</si>
  <si>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</si>
  <si>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</si>
  <si>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</si>
  <si>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</si>
  <si>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</si>
  <si>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</si>
  <si>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</si>
  <si>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</si>
  <si>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</si>
  <si>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</si>
  <si>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</si>
  <si>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</si>
  <si>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</si>
  <si>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</si>
  <si>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</si>
  <si>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</si>
  <si>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</si>
  <si>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</si>
  <si>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</si>
  <si>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</si>
  <si>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</si>
  <si>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</si>
  <si>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</si>
  <si>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</si>
  <si>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</si>
  <si>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</si>
  <si>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</si>
  <si>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</si>
  <si>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</si>
  <si>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</si>
  <si>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</si>
  <si>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</si>
  <si>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</si>
  <si>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</si>
  <si>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</si>
  <si>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</si>
  <si>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</si>
  <si>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</si>
  <si>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</si>
  <si>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</si>
  <si>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</si>
  <si>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</si>
  <si>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</si>
  <si>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</si>
  <si>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</si>
  <si>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</si>
  <si>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</si>
  <si>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</si>
  <si>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</si>
  <si>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</si>
  <si>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</si>
  <si>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</si>
  <si>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</si>
  <si>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</si>
  <si>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</si>
  <si>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</si>
  <si>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</si>
  <si>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</si>
  <si>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</si>
  <si>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</si>
  <si>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</si>
  <si>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</si>
  <si>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</si>
  <si>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</si>
  <si>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</si>
  <si>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</si>
  <si>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</si>
  <si>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</si>
  <si>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</si>
  <si>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</si>
  <si>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</si>
  <si>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</si>
  <si>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</si>
  <si>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</si>
  <si>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</si>
  <si>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</si>
  <si>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</si>
  <si>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</si>
  <si>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</si>
  <si>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</si>
  <si>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</si>
  <si>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</si>
  <si>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</si>
  <si>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</si>
  <si>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</si>
  <si>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</si>
  <si>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</si>
  <si>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</si>
  <si>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</si>
  <si>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</si>
  <si>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</si>
  <si>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</si>
  <si>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</si>
  <si>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</si>
  <si>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</si>
  <si>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</si>
  <si>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</si>
  <si>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</si>
  <si>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</si>
  <si>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</si>
  <si>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</si>
  <si>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</si>
  <si>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</si>
  <si>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</si>
  <si>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</si>
  <si>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</si>
  <si>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</si>
  <si>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</si>
  <si>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</si>
  <si>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</si>
  <si>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</si>
  <si>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</si>
  <si>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</si>
  <si>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</si>
  <si>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</si>
  <si>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</si>
  <si>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</si>
  <si>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</si>
  <si>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</si>
  <si>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</si>
  <si>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</si>
  <si>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</si>
  <si>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</si>
  <si>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</si>
  <si>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</si>
  <si>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</si>
  <si>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</si>
  <si>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</si>
  <si>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</si>
  <si>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</si>
  <si>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</si>
  <si>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</si>
  <si>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</si>
  <si>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</si>
  <si>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</si>
  <si>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</si>
  <si>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</si>
  <si>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</si>
  <si>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</si>
  <si>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</si>
  <si>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</si>
  <si>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</si>
  <si>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</si>
  <si>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</si>
  <si>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</si>
  <si>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</si>
  <si>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</si>
  <si>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</si>
  <si>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</si>
  <si>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</si>
  <si>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</si>
  <si>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</si>
  <si>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</si>
  <si>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</si>
  <si>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</si>
  <si>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</si>
  <si>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</si>
  <si>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</si>
  <si>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</si>
  <si>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</si>
  <si>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</si>
  <si>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</si>
  <si>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</si>
  <si>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</si>
  <si>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</si>
  <si>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</si>
  <si>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</si>
  <si>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</si>
  <si>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</si>
  <si>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</si>
  <si>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</si>
  <si>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</si>
  <si>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</si>
  <si>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</si>
  <si>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</si>
  <si>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</si>
  <si>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</si>
  <si>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</si>
  <si>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</si>
  <si>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</si>
  <si>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</si>
  <si>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</si>
  <si>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</si>
  <si>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</si>
  <si>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</si>
  <si>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</si>
  <si>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</si>
  <si>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</si>
  <si>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</si>
  <si>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</si>
  <si>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</si>
  <si>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</si>
  <si>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</si>
  <si>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</si>
  <si>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</si>
  <si>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</si>
  <si>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</si>
  <si>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</si>
  <si>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</si>
  <si>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</si>
  <si>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</si>
  <si>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</si>
  <si>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</si>
  <si>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</si>
  <si>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</si>
  <si>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</si>
  <si>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</si>
  <si>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</si>
  <si>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</si>
  <si>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</si>
  <si>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</si>
  <si>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</si>
  <si>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</si>
  <si>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</si>
  <si>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</si>
  <si>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</si>
  <si>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</si>
  <si>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</si>
  <si>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</si>
  <si>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</si>
  <si>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</si>
  <si>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</si>
  <si>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</si>
  <si>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</si>
  <si>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</si>
  <si>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</si>
  <si>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</si>
  <si>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</si>
  <si>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</si>
  <si>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</si>
  <si>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</si>
  <si>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</si>
  <si>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</si>
  <si>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</si>
  <si>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</si>
  <si>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</si>
  <si>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</si>
  <si>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</si>
  <si>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</si>
  <si>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</si>
  <si>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</si>
  <si>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</si>
  <si>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</si>
  <si>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</si>
  <si>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</si>
  <si>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</si>
  <si>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</si>
  <si>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</si>
  <si>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</si>
  <si>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</si>
  <si>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</si>
  <si>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</si>
  <si>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</si>
  <si>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</si>
  <si>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</si>
  <si>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</si>
  <si>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</si>
  <si>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</si>
  <si>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</si>
  <si>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</si>
  <si>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</si>
  <si>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</si>
  <si>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</si>
  <si>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</si>
  <si>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</si>
  <si>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</si>
  <si>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</si>
  <si>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</si>
  <si>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</si>
  <si>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</si>
  <si>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</si>
  <si>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</si>
  <si>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</si>
  <si>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</si>
  <si>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</si>
  <si>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</si>
  <si>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</si>
  <si>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</si>
  <si>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</si>
  <si>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</si>
  <si>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</si>
  <si>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</si>
  <si>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</si>
  <si>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</si>
  <si>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</si>
  <si>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</si>
  <si>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</si>
  <si>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</si>
  <si>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</si>
  <si>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</si>
  <si>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</si>
  <si>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</si>
  <si>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</si>
  <si>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</si>
  <si>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</si>
  <si>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</si>
  <si>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</si>
  <si>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</si>
  <si>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</si>
  <si>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</si>
  <si>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</si>
  <si>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</si>
  <si>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</si>
  <si>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</si>
  <si>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</si>
  <si>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</si>
  <si>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</si>
  <si>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</si>
  <si>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</si>
  <si>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</si>
  <si>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</si>
  <si>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</si>
  <si>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</si>
  <si>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</si>
  <si>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</si>
  <si>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</si>
  <si>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</si>
  <si>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</si>
  <si>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</si>
  <si>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</si>
  <si>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</si>
  <si>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</si>
  <si>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</si>
  <si>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</si>
  <si>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</si>
  <si>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</si>
  <si>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</si>
  <si>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</si>
  <si>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</si>
  <si>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</si>
  <si>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</si>
  <si>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</si>
  <si>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</si>
  <si>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</si>
  <si>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</si>
  <si>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</si>
  <si>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</si>
  <si>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</si>
  <si>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</si>
  <si>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</si>
  <si>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</si>
  <si>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</si>
  <si>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</si>
  <si>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</si>
  <si>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</si>
  <si>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</si>
  <si>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</si>
  <si>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</si>
  <si>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</si>
  <si>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</si>
  <si>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</si>
  <si>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</si>
  <si>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</si>
  <si>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</si>
  <si>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</si>
  <si>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</si>
  <si>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</si>
  <si>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</si>
  <si>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</si>
  <si>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</si>
  <si>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</si>
  <si>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</si>
  <si>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</si>
  <si>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</si>
  <si>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</si>
  <si>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</si>
  <si>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</si>
  <si>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</si>
  <si>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</si>
  <si>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</si>
  <si>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</si>
  <si>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</si>
  <si>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</si>
  <si>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</si>
  <si>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</si>
  <si>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</si>
  <si>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</si>
  <si>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</si>
  <si>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</si>
  <si>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</si>
  <si>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</si>
  <si>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</si>
  <si>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</si>
  <si>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</si>
  <si>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</si>
  <si>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</si>
  <si>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</si>
  <si>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</si>
  <si>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</si>
  <si>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</si>
  <si>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</si>
  <si>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</si>
  <si>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</si>
  <si>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</si>
  <si>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</si>
  <si>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</si>
  <si>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</si>
  <si>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</si>
  <si>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</si>
  <si>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</si>
  <si>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</si>
  <si>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</si>
  <si>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</si>
  <si>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</si>
  <si>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</si>
  <si>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</si>
  <si>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</si>
  <si>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</si>
  <si>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</si>
  <si>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</si>
  <si>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</si>
  <si>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</si>
  <si>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</si>
  <si>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</si>
  <si>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</si>
  <si>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</si>
  <si>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</si>
  <si>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</si>
  <si>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</si>
  <si>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</si>
  <si>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</si>
  <si>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</si>
  <si>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</si>
  <si>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</si>
  <si>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</si>
  <si>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</si>
  <si>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</si>
  <si>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</si>
  <si>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</si>
  <si>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</si>
  <si>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</si>
  <si>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</si>
  <si>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</si>
  <si>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</si>
  <si>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</si>
  <si>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</si>
  <si>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</si>
  <si>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</si>
  <si>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</si>
  <si>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</si>
  <si>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</si>
  <si>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</si>
  <si>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</si>
  <si>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</si>
  <si>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</si>
  <si>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</si>
  <si>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</si>
  <si>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</si>
  <si>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</si>
  <si>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</si>
  <si>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</si>
  <si>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</si>
  <si>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</si>
  <si>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</si>
  <si>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</si>
  <si>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</si>
  <si>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</si>
  <si>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</si>
  <si>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</si>
  <si>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</si>
  <si>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</si>
  <si>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</si>
  <si>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</si>
  <si>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</si>
  <si>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</si>
  <si>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</si>
  <si>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</si>
  <si>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</si>
  <si>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</si>
  <si>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</si>
  <si>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</si>
  <si>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</si>
  <si>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</si>
  <si>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</si>
  <si>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</si>
  <si>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</si>
  <si>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</si>
  <si>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</si>
  <si>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</si>
  <si>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</si>
  <si>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</si>
  <si>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</si>
  <si>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</si>
  <si>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</si>
  <si>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</si>
  <si>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</si>
  <si>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</si>
  <si>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</si>
  <si>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</si>
  <si>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</si>
  <si>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</si>
  <si>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</si>
  <si>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</si>
  <si>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</si>
  <si>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</si>
  <si>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</si>
  <si>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</si>
  <si>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</si>
  <si>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</si>
  <si>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</si>
  <si>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</si>
  <si>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</si>
  <si>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</si>
  <si>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</si>
  <si>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</si>
  <si>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</si>
  <si>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</si>
  <si>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</si>
  <si>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</si>
  <si>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</si>
  <si>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</si>
  <si>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</si>
  <si>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</si>
  <si>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</si>
  <si>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</si>
  <si>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</si>
  <si>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</si>
  <si>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</si>
  <si>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</si>
  <si>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</si>
  <si>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</si>
  <si>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</si>
  <si>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</si>
  <si>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</si>
  <si>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</si>
  <si>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</si>
  <si>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</si>
  <si>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</si>
  <si>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</si>
  <si>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</si>
  <si>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</si>
  <si>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</si>
  <si>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</si>
  <si>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</si>
  <si>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</si>
  <si>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</si>
  <si>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</si>
  <si>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</si>
  <si>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</si>
  <si>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</si>
  <si>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</si>
  <si>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</si>
  <si>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</si>
  <si>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</si>
  <si>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</si>
  <si>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</si>
  <si>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</si>
  <si>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</si>
  <si>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</si>
  <si>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</si>
  <si>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</si>
  <si>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</si>
  <si>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</si>
  <si>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</si>
  <si>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</si>
  <si>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</si>
  <si>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</si>
  <si>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</si>
  <si>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</si>
  <si>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</si>
  <si>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</si>
  <si>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</si>
  <si>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</si>
  <si>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</si>
  <si>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</si>
  <si>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</si>
  <si>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</si>
  <si>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</si>
  <si>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</si>
  <si>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</si>
  <si>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</si>
  <si>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</si>
  <si>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</si>
  <si>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</si>
  <si>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</si>
  <si>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</si>
  <si>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</si>
  <si>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</si>
  <si>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</si>
  <si>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</si>
  <si>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</si>
  <si>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</si>
  <si>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</si>
  <si>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</si>
  <si>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</si>
  <si>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</si>
  <si>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</si>
  <si>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</si>
  <si>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</si>
  <si>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</si>
  <si>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</si>
  <si>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</si>
  <si>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</si>
  <si>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</si>
  <si>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</si>
  <si>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</si>
  <si>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</si>
  <si>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</si>
  <si>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</si>
  <si>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</si>
  <si>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</si>
  <si>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</si>
  <si>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</si>
  <si>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</si>
  <si>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</si>
  <si>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</si>
  <si>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</si>
  <si>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</si>
  <si>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</si>
  <si>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</si>
  <si>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</si>
  <si>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</si>
  <si>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</si>
  <si>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</si>
  <si>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</si>
  <si>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</si>
  <si>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</si>
  <si>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</si>
  <si>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</si>
  <si>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</si>
  <si>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</si>
  <si>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</si>
  <si>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</si>
  <si>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</si>
  <si>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</si>
  <si>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</si>
  <si>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</si>
  <si>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</si>
  <si>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</si>
  <si>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</si>
  <si>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</si>
  <si>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</si>
  <si>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</si>
  <si>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</si>
  <si>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</si>
  <si>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</si>
  <si>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</si>
  <si>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</si>
  <si>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</si>
  <si>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</si>
  <si>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</si>
  <si>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</si>
  <si>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</si>
  <si>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</si>
  <si>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</si>
  <si>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</si>
  <si>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</si>
  <si>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</si>
  <si>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</si>
  <si>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</si>
  <si>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</si>
  <si>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</si>
  <si>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</si>
  <si>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</si>
  <si>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</si>
  <si>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</si>
  <si>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</si>
  <si>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</si>
  <si>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</si>
  <si>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</si>
  <si>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</si>
  <si>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</si>
  <si>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</si>
  <si>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</si>
  <si>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</si>
  <si>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</si>
  <si>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</si>
  <si>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</si>
  <si>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</si>
  <si>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</si>
  <si>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</si>
  <si>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</si>
  <si>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</si>
  <si>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</si>
  <si>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</si>
  <si>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</si>
  <si>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</si>
  <si>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</si>
  <si>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</si>
  <si>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</si>
  <si>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</si>
  <si>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</si>
  <si>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</si>
  <si>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</si>
  <si>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</si>
  <si>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</si>
  <si>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</si>
  <si>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</si>
  <si>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</si>
  <si>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</si>
  <si>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</si>
  <si>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</si>
  <si>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</si>
  <si>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</si>
  <si>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</si>
  <si>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</si>
  <si>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</si>
  <si>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</si>
  <si>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</si>
  <si>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</si>
  <si>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</si>
  <si>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</si>
  <si>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</si>
  <si>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</si>
  <si>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</si>
  <si>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</si>
  <si>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</si>
  <si>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</si>
  <si>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</si>
  <si>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</si>
  <si>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</si>
  <si>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</si>
  <si>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</si>
  <si>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</si>
  <si>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</si>
  <si>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</si>
  <si>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</si>
  <si>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</si>
  <si>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</si>
  <si>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</si>
  <si>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</si>
  <si>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</si>
  <si>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</si>
  <si>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</si>
  <si>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</si>
  <si>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</si>
  <si>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</si>
  <si>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</si>
  <si>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</si>
  <si>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</si>
  <si>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</si>
  <si>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</si>
  <si>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</si>
  <si>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</si>
  <si>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</si>
  <si>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</si>
  <si>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</si>
  <si>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</si>
  <si>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</si>
  <si>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</si>
  <si>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</si>
  <si>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</si>
  <si>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</si>
  <si>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</si>
  <si>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</si>
  <si>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</si>
  <si>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</si>
  <si>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</si>
  <si>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</si>
  <si>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</si>
  <si>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</si>
  <si>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</si>
  <si>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</si>
  <si>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</si>
  <si>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</si>
  <si>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</si>
  <si>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</si>
  <si>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</si>
  <si>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</si>
  <si>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</si>
  <si>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</si>
  <si>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</si>
  <si>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</si>
  <si>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</si>
  <si>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</si>
  <si>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</si>
  <si>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</si>
  <si>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</si>
  <si>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</si>
  <si>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</si>
  <si>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</si>
  <si>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</si>
  <si>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</si>
  <si>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</si>
  <si>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</si>
  <si>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</si>
  <si>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</si>
  <si>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</si>
  <si>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</si>
  <si>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</si>
  <si>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</si>
  <si>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</si>
  <si>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</si>
  <si>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</si>
  <si>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</si>
  <si>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</si>
  <si>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</si>
  <si>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</si>
  <si>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</si>
  <si>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</si>
  <si>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</si>
  <si>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</si>
  <si>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</si>
  <si>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</si>
  <si>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</si>
  <si>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</si>
  <si>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</si>
  <si>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</si>
  <si>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</si>
  <si>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</si>
  <si>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</si>
  <si>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</si>
  <si>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</si>
  <si>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</si>
  <si>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</si>
  <si>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</si>
  <si>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</si>
  <si>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</si>
  <si>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</si>
  <si>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</si>
  <si>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</si>
  <si>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</si>
  <si>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</si>
  <si>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</si>
  <si>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</si>
  <si>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</si>
  <si>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</si>
  <si>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</si>
  <si>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</si>
  <si>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</si>
  <si>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</si>
  <si>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</si>
  <si>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</si>
  <si>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</si>
  <si>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</si>
  <si>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</si>
  <si>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</si>
  <si>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</si>
  <si>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</si>
  <si>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</si>
  <si>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</si>
  <si>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</si>
  <si>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</si>
  <si>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</si>
  <si>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</si>
  <si>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</si>
  <si>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</si>
  <si>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</si>
  <si>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</si>
  <si>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</si>
  <si>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</si>
  <si>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</si>
  <si>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</si>
  <si>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</si>
  <si>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</si>
  <si>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</si>
  <si>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</si>
  <si>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</si>
  <si>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</si>
  <si>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</si>
  <si>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</si>
  <si>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</si>
  <si>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</si>
  <si>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</si>
  <si>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</si>
  <si>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</si>
  <si>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</si>
  <si>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</si>
  <si>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</si>
  <si>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</si>
  <si>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</si>
  <si>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</si>
  <si>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</si>
  <si>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</si>
  <si>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</si>
  <si>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</si>
  <si>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</si>
  <si>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</si>
  <si>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</si>
  <si>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</si>
  <si>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</si>
  <si>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</si>
  <si>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</si>
  <si>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</si>
  <si>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</si>
  <si>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</si>
  <si>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</si>
  <si>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</si>
  <si>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</si>
  <si>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</si>
  <si>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</si>
  <si>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</si>
  <si>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</si>
  <si>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</si>
  <si>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</si>
  <si>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</si>
  <si>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</si>
  <si>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</si>
  <si>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</si>
  <si>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</si>
  <si>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</si>
  <si>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</si>
  <si>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</si>
  <si>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</si>
  <si>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</si>
  <si>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</si>
  <si>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</si>
  <si>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</si>
  <si>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</si>
  <si>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</si>
  <si>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</si>
  <si>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</si>
  <si>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</si>
  <si>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</si>
  <si>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</si>
  <si>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</si>
  <si>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</si>
  <si>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</si>
  <si>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</si>
  <si>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</si>
  <si>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</si>
  <si>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</si>
  <si>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</si>
  <si>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</si>
  <si>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</si>
  <si>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</si>
  <si>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</si>
  <si>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</si>
  <si>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</si>
  <si>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</si>
  <si>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</si>
  <si>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</si>
  <si>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</si>
  <si>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</si>
  <si>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</si>
  <si>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</si>
  <si>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</si>
  <si>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</si>
  <si>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</si>
  <si>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</si>
  <si>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</si>
  <si>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</si>
  <si>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</si>
  <si>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</si>
  <si>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</si>
  <si>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</si>
  <si>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</si>
  <si>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</si>
  <si>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</si>
  <si>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</si>
  <si>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</si>
  <si>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</si>
  <si>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</si>
  <si>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</si>
  <si>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</si>
  <si>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</si>
  <si>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</si>
  <si>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</si>
  <si>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</si>
  <si>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</si>
  <si>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</si>
  <si>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</si>
  <si>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</si>
  <si>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</si>
  <si>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</si>
  <si>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</si>
  <si>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</si>
  <si>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</si>
  <si>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</si>
  <si>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</si>
  <si>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</si>
  <si>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</si>
  <si>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</si>
  <si>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</si>
  <si>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</si>
  <si>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</si>
  <si>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</si>
  <si>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</si>
  <si>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</si>
  <si>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</si>
  <si>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</si>
  <si>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</si>
  <si>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</si>
  <si>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</si>
  <si>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</si>
  <si>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</si>
  <si>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</si>
  <si>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</si>
  <si>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</si>
  <si>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</si>
  <si>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</si>
  <si>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</si>
  <si>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</si>
  <si>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</si>
  <si>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</si>
  <si>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</si>
  <si>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</si>
  <si>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</si>
  <si>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</si>
  <si>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</si>
  <si>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</si>
  <si>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</si>
  <si>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</si>
  <si>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</si>
  <si>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</si>
  <si>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</si>
  <si>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</si>
  <si>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</si>
  <si>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</si>
  <si>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</si>
  <si>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</si>
  <si>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</si>
  <si>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</si>
  <si>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</si>
  <si>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</si>
  <si>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</si>
  <si>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</si>
  <si>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</si>
  <si>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</si>
  <si>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</si>
  <si>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</si>
  <si>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</si>
  <si>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</si>
  <si>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</si>
  <si>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</si>
  <si>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</si>
  <si>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</si>
  <si>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</si>
  <si>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</si>
  <si>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</si>
  <si>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</si>
  <si>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</si>
  <si>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</si>
  <si>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</si>
  <si>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</si>
  <si>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</si>
  <si>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</si>
  <si>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</si>
  <si>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</si>
  <si>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</si>
  <si>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</si>
  <si>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</si>
  <si>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</si>
  <si>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</si>
  <si>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</si>
  <si>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</si>
  <si>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</si>
  <si>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</si>
  <si>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</si>
  <si>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</si>
  <si>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</si>
  <si>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</si>
  <si>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</si>
  <si>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</si>
  <si>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</si>
  <si>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</si>
  <si>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</si>
  <si>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</si>
  <si>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</si>
  <si>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</si>
  <si>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</si>
  <si>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</si>
  <si>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</si>
  <si>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</si>
  <si>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</si>
  <si>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</si>
  <si>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</si>
  <si>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</si>
  <si>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</si>
  <si>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</si>
  <si>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</si>
  <si>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</si>
  <si>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</si>
  <si>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</si>
  <si>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</si>
  <si>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</si>
  <si>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</si>
  <si>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</si>
  <si>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</si>
  <si>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</si>
  <si>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</si>
  <si>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</si>
  <si>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</si>
  <si>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</si>
  <si>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</si>
  <si>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</si>
  <si>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</si>
  <si>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</si>
  <si>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</si>
  <si>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</si>
  <si>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</si>
  <si>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</si>
  <si>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</si>
  <si>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</si>
  <si>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</si>
  <si>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</si>
  <si>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</si>
  <si>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</si>
  <si>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</si>
  <si>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</si>
  <si>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</si>
  <si>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</si>
  <si>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</si>
  <si>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</si>
  <si>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</si>
  <si>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</si>
  <si>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</si>
  <si>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</si>
  <si>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</si>
  <si>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</si>
  <si>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</si>
  <si>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</si>
  <si>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</si>
  <si>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</si>
  <si>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</si>
  <si>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</si>
  <si>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</si>
  <si>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</si>
  <si>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</si>
  <si>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</si>
  <si>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</si>
  <si>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</si>
  <si>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</si>
  <si>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</si>
  <si>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</si>
  <si>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</si>
  <si>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</si>
  <si>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</si>
  <si>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</si>
  <si>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</si>
  <si>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</si>
  <si>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</si>
  <si>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</si>
  <si>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</si>
  <si>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</si>
  <si>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</si>
  <si>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</si>
  <si>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</si>
  <si>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</si>
  <si>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</si>
  <si>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</si>
  <si>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</si>
  <si>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</si>
  <si>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</si>
  <si>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</si>
  <si>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</si>
  <si>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</si>
  <si>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</si>
  <si>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</si>
  <si>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</si>
  <si>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</si>
  <si>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</si>
  <si>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</si>
  <si>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</si>
  <si>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</si>
  <si>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</si>
  <si>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</si>
  <si>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</si>
  <si>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</si>
  <si>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</si>
  <si>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</si>
  <si>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</si>
  <si>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</si>
  <si>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</si>
  <si>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</si>
  <si>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</si>
  <si>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</si>
  <si>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</si>
  <si>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</si>
  <si>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</si>
  <si>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</si>
  <si>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</si>
  <si>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</si>
  <si>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</si>
  <si>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</si>
  <si>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</si>
  <si>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</si>
  <si>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</si>
  <si>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</si>
  <si>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</si>
  <si>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</si>
  <si>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</si>
  <si>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</si>
  <si>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</si>
  <si>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</si>
  <si>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</si>
  <si>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</si>
  <si>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</si>
  <si>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</si>
  <si>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</si>
  <si>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</si>
  <si>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</si>
  <si>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</si>
  <si>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</si>
  <si>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</si>
  <si>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</si>
  <si>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</si>
  <si>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</si>
  <si>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</si>
  <si>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</si>
  <si>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</si>
  <si>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</si>
  <si>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</si>
  <si>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</si>
  <si>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</si>
  <si>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</si>
  <si>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</si>
  <si>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</si>
  <si>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</si>
  <si>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</si>
  <si>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</si>
  <si>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</si>
  <si>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</si>
  <si>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</si>
  <si>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</si>
  <si>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</si>
  <si>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</si>
  <si>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</si>
  <si>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</si>
  <si>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</si>
  <si>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</si>
  <si>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</si>
  <si>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</si>
  <si>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</si>
  <si>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</si>
  <si>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</si>
  <si>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</si>
  <si>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</si>
  <si>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</si>
  <si>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</si>
  <si>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</si>
  <si>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</si>
  <si>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</si>
  <si>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</si>
  <si>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</si>
  <si>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</si>
  <si>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</si>
  <si>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</si>
  <si>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</si>
  <si>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</si>
  <si>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</si>
  <si>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</si>
  <si>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</si>
  <si>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</si>
  <si>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</si>
  <si>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</si>
  <si>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</si>
  <si>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</si>
  <si>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</si>
  <si>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</si>
  <si>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</si>
  <si>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</si>
  <si>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</si>
  <si>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</si>
  <si>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</si>
  <si>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</si>
  <si>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</si>
  <si>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</si>
  <si>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</si>
  <si>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</si>
  <si>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</si>
  <si>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</si>
  <si>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</si>
  <si>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</si>
  <si>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</si>
  <si>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</si>
  <si>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</si>
  <si>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</si>
  <si>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</si>
  <si>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</si>
  <si>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</si>
  <si>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</si>
  <si>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</si>
  <si>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</si>
  <si>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</si>
  <si>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</si>
  <si>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</si>
  <si>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</si>
  <si>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</si>
  <si>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</si>
  <si>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</si>
  <si>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</si>
  <si>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</si>
  <si>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</si>
  <si>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</si>
  <si>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</si>
  <si>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</si>
  <si>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</si>
  <si>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</si>
  <si>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</si>
  <si>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</si>
  <si>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</si>
  <si>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</si>
  <si>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</si>
  <si>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</si>
  <si>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</si>
  <si>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</si>
  <si>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</si>
  <si>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</si>
  <si>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</si>
  <si>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</si>
  <si>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</si>
  <si>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</si>
  <si>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</si>
  <si>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</si>
  <si>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</si>
  <si>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</si>
  <si>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</si>
  <si>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</si>
  <si>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</si>
  <si>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</si>
  <si>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</si>
  <si>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</si>
  <si>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</si>
  <si>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</si>
  <si>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</si>
  <si>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</si>
  <si>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</si>
  <si>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</si>
  <si>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</si>
  <si>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</si>
  <si>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</si>
  <si>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</si>
  <si>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</si>
  <si>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</si>
  <si>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</si>
  <si>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</si>
  <si>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</si>
  <si>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</si>
  <si>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</si>
  <si>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</si>
  <si>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</si>
  <si>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</si>
  <si>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</si>
  <si>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</si>
  <si>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</si>
  <si>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</si>
  <si>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</si>
  <si>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</si>
  <si>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</si>
  <si>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</si>
  <si>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</si>
  <si>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</si>
  <si>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</si>
  <si>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</si>
  <si>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</si>
  <si>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</si>
  <si>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</si>
  <si>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</si>
  <si>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</si>
  <si>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</si>
  <si>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</si>
  <si>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</si>
  <si>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</si>
  <si>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</si>
  <si>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</si>
  <si>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</si>
  <si>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</si>
  <si>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</si>
  <si>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</si>
  <si>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</si>
  <si>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</si>
  <si>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</si>
  <si>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</si>
  <si>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</si>
  <si>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</si>
  <si>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</si>
  <si>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</si>
  <si>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</si>
  <si>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</si>
  <si>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</si>
  <si>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</si>
  <si>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</si>
  <si>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</si>
  <si>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</si>
  <si>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</si>
  <si>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</si>
  <si>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</si>
  <si>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</si>
  <si>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</si>
  <si>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</si>
  <si>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</si>
  <si>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</si>
  <si>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</si>
  <si>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</si>
  <si>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</si>
  <si>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</si>
  <si>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</si>
  <si>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</si>
  <si>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</si>
  <si>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</si>
  <si>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</si>
  <si>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</si>
  <si>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</si>
  <si>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</si>
  <si>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</si>
  <si>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</si>
  <si>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</si>
  <si>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</si>
  <si>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</si>
  <si>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</si>
  <si>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</si>
  <si>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</si>
  <si>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</si>
  <si>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</si>
  <si>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</si>
  <si>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</si>
  <si>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</si>
  <si>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</si>
  <si>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</si>
  <si>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</si>
  <si>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</si>
  <si>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</si>
  <si>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</si>
  <si>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</si>
  <si>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</si>
  <si>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</si>
  <si>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</si>
  <si>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</si>
  <si>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</si>
  <si>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</si>
  <si>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</si>
  <si>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</si>
  <si>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</si>
  <si>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</si>
  <si>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</si>
  <si>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</si>
  <si>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</si>
  <si>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</si>
  <si>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</si>
  <si>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</si>
  <si>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</si>
  <si>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</si>
  <si>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</si>
  <si>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</si>
  <si>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</si>
  <si>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</si>
  <si>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</si>
  <si>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</si>
  <si>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</si>
  <si>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</si>
  <si>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</si>
  <si>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</si>
  <si>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</si>
  <si>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</si>
  <si>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</si>
  <si>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</si>
  <si>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</si>
  <si>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</si>
  <si>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</si>
  <si>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</si>
  <si>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</si>
  <si>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</si>
  <si>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</si>
  <si>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</si>
  <si>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</si>
  <si>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</si>
  <si>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</si>
  <si>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</si>
  <si>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</si>
  <si>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</si>
  <si>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</si>
  <si>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</si>
  <si>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</si>
  <si>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</si>
  <si>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</si>
  <si>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</si>
  <si>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</si>
  <si>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</si>
  <si>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</si>
  <si>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</si>
  <si>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</si>
  <si>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</si>
  <si>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</si>
  <si>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</si>
  <si>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</si>
  <si>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</si>
  <si>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</si>
  <si>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</si>
  <si>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</si>
  <si>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</si>
  <si>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</si>
  <si>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</si>
  <si>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</si>
  <si>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</si>
  <si>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</si>
  <si>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</si>
  <si>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</si>
  <si>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</si>
  <si>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</si>
  <si>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</si>
  <si>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</si>
  <si>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</si>
  <si>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</si>
  <si>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</si>
  <si>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</si>
  <si>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</si>
  <si>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</si>
  <si>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</si>
  <si>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</si>
  <si>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</si>
  <si>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</si>
  <si>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</si>
  <si>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</si>
  <si>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</si>
  <si>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</si>
  <si>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</si>
  <si>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</si>
  <si>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</si>
  <si>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</si>
  <si>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</si>
  <si>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</si>
  <si>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</si>
  <si>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</si>
  <si>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</si>
  <si>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</si>
  <si>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</si>
  <si>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</si>
  <si>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</si>
  <si>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</si>
  <si>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</si>
  <si>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</si>
  <si>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</si>
  <si>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</si>
  <si>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</si>
  <si>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</si>
  <si>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</si>
  <si>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</si>
  <si>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</si>
  <si>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</si>
  <si>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</si>
  <si>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</si>
  <si>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</si>
  <si>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</si>
  <si>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</si>
  <si>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</si>
  <si>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</si>
  <si>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</si>
  <si>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</si>
  <si>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</si>
  <si>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</si>
  <si>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</si>
  <si>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</si>
  <si>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</si>
  <si>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</si>
  <si>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</si>
  <si>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</si>
  <si>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</si>
  <si>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</si>
  <si>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</si>
  <si>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</si>
  <si>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</si>
  <si>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</si>
  <si>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</si>
  <si>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</si>
  <si>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</si>
  <si>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</si>
  <si>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</si>
  <si>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</si>
  <si>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</si>
  <si>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</si>
  <si>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</si>
  <si>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</si>
  <si>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</si>
  <si>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</si>
  <si>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</si>
  <si>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</si>
  <si>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</si>
  <si>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</si>
  <si>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</si>
  <si>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</si>
  <si>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</si>
  <si>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</si>
  <si>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</si>
  <si>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</si>
  <si>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</si>
  <si>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</si>
  <si>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</si>
  <si>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</si>
  <si>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</si>
  <si>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</si>
  <si>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</si>
  <si>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</si>
  <si>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</si>
  <si>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</si>
  <si>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</si>
  <si>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</si>
  <si>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</si>
  <si>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</si>
  <si>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</si>
  <si>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</si>
  <si>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</si>
  <si>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</si>
  <si>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</si>
  <si>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</si>
  <si>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</si>
  <si>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</si>
  <si>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</si>
  <si>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</si>
  <si>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</si>
  <si>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</si>
  <si>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</si>
  <si>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</si>
  <si>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</si>
  <si>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</si>
  <si>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</si>
  <si>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</si>
  <si>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</si>
  <si>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</si>
  <si>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</si>
  <si>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</si>
  <si>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</si>
  <si>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</si>
  <si>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</si>
  <si>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</si>
  <si>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</si>
  <si>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</si>
  <si>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</si>
  <si>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</si>
  <si>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</si>
  <si>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</si>
  <si>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</si>
  <si>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</si>
  <si>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</si>
  <si>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</si>
  <si>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</si>
  <si>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</si>
  <si>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</si>
  <si>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</si>
  <si>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</si>
  <si>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</si>
  <si>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</si>
  <si>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</si>
  <si>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</si>
  <si>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</si>
  <si>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</si>
  <si>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</si>
  <si>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</si>
  <si>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</si>
  <si>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</si>
  <si>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</si>
  <si>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</si>
  <si>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</si>
  <si>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</si>
  <si>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</si>
  <si>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</si>
  <si>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</si>
  <si>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</si>
  <si>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</si>
  <si>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</si>
  <si>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</si>
  <si>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</si>
  <si>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</si>
  <si>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</si>
  <si>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</si>
  <si>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</si>
  <si>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</si>
  <si>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</si>
  <si>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</si>
  <si>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</si>
  <si>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</si>
  <si>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</si>
  <si>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</si>
  <si>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</si>
  <si>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</si>
  <si>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</si>
  <si>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</si>
  <si>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</si>
  <si>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</si>
  <si>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</si>
  <si>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</si>
  <si>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</si>
  <si>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</si>
  <si>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</si>
  <si>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</si>
  <si>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</si>
  <si>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</si>
  <si>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</si>
  <si>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</si>
  <si>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</si>
  <si>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</si>
  <si>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</si>
  <si>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</si>
  <si>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</si>
  <si>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</si>
  <si>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</si>
  <si>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</si>
  <si>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</si>
  <si>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</si>
  <si>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</si>
  <si>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</si>
  <si>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</si>
  <si>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</si>
  <si>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</si>
  <si>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</si>
  <si>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</si>
  <si>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</si>
  <si>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</si>
  <si>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</si>
  <si>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</si>
  <si>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</si>
  <si>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</si>
  <si>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</si>
  <si>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</si>
  <si>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</si>
  <si>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</si>
  <si>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</si>
  <si>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</si>
  <si>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</si>
  <si>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</si>
  <si>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</si>
  <si>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</si>
  <si>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</si>
  <si>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</si>
  <si>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</si>
  <si>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</si>
  <si>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</si>
  <si>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</si>
  <si>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</si>
  <si>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</si>
  <si>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</si>
  <si>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</si>
  <si>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</si>
  <si>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</si>
  <si>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</si>
  <si>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</si>
  <si>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</si>
  <si>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</si>
  <si>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</si>
  <si>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</si>
  <si>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</si>
  <si>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</si>
  <si>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</si>
  <si>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</si>
  <si>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</si>
  <si>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</si>
  <si>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</si>
  <si>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</si>
  <si>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</si>
  <si>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</si>
  <si>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</si>
  <si>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</si>
  <si>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</si>
  <si>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</si>
  <si>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</si>
  <si>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</si>
  <si>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</si>
  <si>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</si>
  <si>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</si>
  <si>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</si>
  <si>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</si>
  <si>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</si>
  <si>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</si>
  <si>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</si>
  <si>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</si>
  <si>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</si>
  <si>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</si>
  <si>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</si>
  <si>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</si>
  <si>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</si>
  <si>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</si>
  <si>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</si>
  <si>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</si>
  <si>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</si>
  <si>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</si>
  <si>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</si>
  <si>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</si>
  <si>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</si>
  <si>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</si>
  <si>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</si>
  <si>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</si>
  <si>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</si>
  <si>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</si>
  <si>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</si>
  <si>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</si>
  <si>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</si>
  <si>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</si>
  <si>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</si>
  <si>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</si>
  <si>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</si>
  <si>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</si>
  <si>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</si>
  <si>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</si>
  <si>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</si>
  <si>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</si>
  <si>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</si>
  <si>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</si>
  <si>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</si>
  <si>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</si>
  <si>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</si>
  <si>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</si>
  <si>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</si>
  <si>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</si>
  <si>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</si>
  <si>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</si>
  <si>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</si>
  <si>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</si>
  <si>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</si>
  <si>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</si>
  <si>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</si>
  <si>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</si>
  <si>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</si>
  <si>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</si>
  <si>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</si>
  <si>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</si>
  <si>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</si>
  <si>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</si>
  <si>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</si>
  <si>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</si>
  <si>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</si>
  <si>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</si>
  <si>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</si>
  <si>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</si>
  <si>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</si>
  <si>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</si>
  <si>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</si>
  <si>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</si>
  <si>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</si>
  <si>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</si>
  <si>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</si>
  <si>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</si>
  <si>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</si>
  <si>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</si>
  <si>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</si>
  <si>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</si>
  <si>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</si>
  <si>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</si>
  <si>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</si>
  <si>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</si>
  <si>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</si>
  <si>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</si>
  <si>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</si>
  <si>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</si>
  <si>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</si>
  <si>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</si>
  <si>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</si>
  <si>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</si>
  <si>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</si>
  <si>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</si>
  <si>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</si>
  <si>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</si>
  <si>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</si>
  <si>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</si>
  <si>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</si>
  <si>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</si>
  <si>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</si>
  <si>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</si>
  <si>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</si>
  <si>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</si>
  <si>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</si>
  <si>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</si>
  <si>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</si>
  <si>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</si>
  <si>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</si>
  <si>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</si>
  <si>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</si>
  <si>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</si>
  <si>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</si>
  <si>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</si>
  <si>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</si>
  <si>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</si>
  <si>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</si>
  <si>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</si>
  <si>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</si>
  <si>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</si>
  <si>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</si>
  <si>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</si>
  <si>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</si>
  <si>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</si>
  <si>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</si>
  <si>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</si>
  <si>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</si>
  <si>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</si>
  <si>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</si>
  <si>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</si>
  <si>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</si>
  <si>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</si>
  <si>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</si>
  <si>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</si>
  <si>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</si>
  <si>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</si>
  <si>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</si>
  <si>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</si>
  <si>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</si>
  <si>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</si>
  <si>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</si>
  <si>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</si>
  <si>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</si>
  <si>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</si>
  <si>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</si>
  <si>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</si>
  <si>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</si>
  <si>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</si>
  <si>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</si>
  <si>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</si>
  <si>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</si>
  <si>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</si>
  <si>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</si>
  <si>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</si>
  <si>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</si>
  <si>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</si>
  <si>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</si>
  <si>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</si>
  <si>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</si>
  <si>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</si>
  <si>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</si>
  <si>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</si>
  <si>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</si>
  <si>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</si>
  <si>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</si>
  <si>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</si>
  <si>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</si>
  <si>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</si>
  <si>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</si>
  <si>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</si>
  <si>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</si>
  <si>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</si>
  <si>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</si>
  <si>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</si>
  <si>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</si>
  <si>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</si>
  <si>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</si>
  <si>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</si>
  <si>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</si>
  <si>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</si>
  <si>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</si>
  <si>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</si>
  <si>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</si>
  <si>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</si>
  <si>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</si>
  <si>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</si>
  <si>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</si>
  <si>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</si>
  <si>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</si>
  <si>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</si>
  <si>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</si>
  <si>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</si>
  <si>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</si>
  <si>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</si>
  <si>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</si>
  <si>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</si>
  <si>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</si>
  <si>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</si>
  <si>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</si>
  <si>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</si>
  <si>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</si>
  <si>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</si>
  <si>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</si>
  <si>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</si>
  <si>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</si>
  <si>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</si>
  <si>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</si>
  <si>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</si>
  <si>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</si>
  <si>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</si>
  <si>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</si>
  <si>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</si>
  <si>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</si>
  <si>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</si>
  <si>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</si>
  <si>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</si>
  <si>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</si>
  <si>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</si>
  <si>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</si>
  <si>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</si>
  <si>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</si>
  <si>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</si>
  <si>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</si>
  <si>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</si>
  <si>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</si>
  <si>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</si>
  <si>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</si>
  <si>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</si>
  <si>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</si>
  <si>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</si>
  <si>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</si>
  <si>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</si>
  <si>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</si>
  <si>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</si>
  <si>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</si>
  <si>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</si>
  <si>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</si>
  <si>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</si>
  <si>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</si>
  <si>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</si>
  <si>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</si>
  <si>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</si>
  <si>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</si>
  <si>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</si>
  <si>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</si>
  <si>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</si>
  <si>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</si>
  <si>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</si>
  <si>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</si>
  <si>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</si>
  <si>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</si>
  <si>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</si>
  <si>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</si>
  <si>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</si>
  <si>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</si>
  <si>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</si>
  <si>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</si>
  <si>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</si>
  <si>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</si>
  <si>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</si>
  <si>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</si>
  <si>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</si>
  <si>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</si>
  <si>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</si>
  <si>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</si>
  <si>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</si>
  <si>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</si>
  <si>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</si>
  <si>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</si>
  <si>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</si>
  <si>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</si>
  <si>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</si>
  <si>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</si>
  <si>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</si>
  <si>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</si>
  <si>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</si>
  <si>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</si>
  <si>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</si>
  <si>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</si>
  <si>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</si>
  <si>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</si>
  <si>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</si>
  <si>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</si>
  <si>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</si>
  <si>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</si>
  <si>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</si>
  <si>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</si>
  <si>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</si>
  <si>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</si>
  <si>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</si>
  <si>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</si>
  <si>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</si>
  <si>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</si>
  <si>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</si>
  <si>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</si>
  <si>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</si>
  <si>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</si>
  <si>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</si>
  <si>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</si>
  <si>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</si>
  <si>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</si>
  <si>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</si>
  <si>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</si>
  <si>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</si>
  <si>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</si>
  <si>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</si>
  <si>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</si>
  <si>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</si>
  <si>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</si>
  <si>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</si>
  <si>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</si>
  <si>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</si>
  <si>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</si>
  <si>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</si>
  <si>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</si>
  <si>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</si>
  <si>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</si>
  <si>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</si>
  <si>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</si>
  <si>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</si>
  <si>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</si>
  <si>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</si>
  <si>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</si>
  <si>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</si>
  <si>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</si>
  <si>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</si>
  <si>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</si>
  <si>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</si>
  <si>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</si>
  <si>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</si>
  <si>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</si>
  <si>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</si>
  <si>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</si>
  <si>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</si>
  <si>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</si>
  <si>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</si>
  <si>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</si>
  <si>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</si>
  <si>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</si>
  <si>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</si>
  <si>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</si>
  <si>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</si>
  <si>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</si>
  <si>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</si>
  <si>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</si>
  <si>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</si>
  <si>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</si>
  <si>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</si>
  <si>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</si>
  <si>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</si>
  <si>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</si>
  <si>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</si>
  <si>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</si>
  <si>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</si>
  <si>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</si>
  <si>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</si>
  <si>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</si>
  <si>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</si>
  <si>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</si>
  <si>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</si>
  <si>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</si>
  <si>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</si>
  <si>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</si>
  <si>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</si>
  <si>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</si>
  <si>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</si>
  <si>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</si>
  <si>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</si>
  <si>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</si>
  <si>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</si>
  <si>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</si>
  <si>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</si>
  <si>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</si>
  <si>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</si>
  <si>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</si>
  <si>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</si>
  <si>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</si>
  <si>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</si>
  <si>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</si>
  <si>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</si>
  <si>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</si>
  <si>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</si>
  <si>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</si>
  <si>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</si>
  <si>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</si>
  <si>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</si>
  <si>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</si>
  <si>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</si>
  <si>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</si>
  <si>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</si>
  <si>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</si>
  <si>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</si>
  <si>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</si>
  <si>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</si>
  <si>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</si>
  <si>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</si>
  <si>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</si>
  <si>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</si>
  <si>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</si>
  <si>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</si>
  <si>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</si>
  <si>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</si>
  <si>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</si>
  <si>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</si>
  <si>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</si>
  <si>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</si>
  <si>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</si>
  <si>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</si>
  <si>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</si>
  <si>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</si>
  <si>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</si>
  <si>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</si>
  <si>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</si>
  <si>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</si>
  <si>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</si>
  <si>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</si>
  <si>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</si>
  <si>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</si>
  <si>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</si>
  <si>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</si>
  <si>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</si>
  <si>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</si>
  <si>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</si>
  <si>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</si>
  <si>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</si>
  <si>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</si>
  <si>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</si>
  <si>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</si>
  <si>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</si>
  <si>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</si>
  <si>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</si>
  <si>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</si>
  <si>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</si>
  <si>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</si>
  <si>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</si>
  <si>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</si>
  <si>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</si>
  <si>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</si>
  <si>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</si>
  <si>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</si>
  <si>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</si>
  <si>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</si>
  <si>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</si>
  <si>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</si>
  <si>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</si>
  <si>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</si>
  <si>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</si>
  <si>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</si>
  <si>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</si>
  <si>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</si>
  <si>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</si>
  <si>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</si>
  <si>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</si>
  <si>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</si>
  <si>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</si>
  <si>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</si>
  <si>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</si>
  <si>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</si>
  <si>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</si>
  <si>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</si>
  <si>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</si>
  <si>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</si>
  <si>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</si>
  <si>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</si>
  <si>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</si>
  <si>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</si>
  <si>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</si>
  <si>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</si>
  <si>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</si>
  <si>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</si>
  <si>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</si>
  <si>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</si>
  <si>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</si>
  <si>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</si>
  <si>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</si>
  <si>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</si>
  <si>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</si>
  <si>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</si>
  <si>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</si>
  <si>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</si>
  <si>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</si>
  <si>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</si>
  <si>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</si>
  <si>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</si>
  <si>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</si>
  <si>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</si>
  <si>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</si>
  <si>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</si>
  <si>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</si>
  <si>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</si>
  <si>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</si>
  <si>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</si>
  <si>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</si>
  <si>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</si>
  <si>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</si>
  <si>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</si>
  <si>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</si>
  <si>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</si>
  <si>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</si>
  <si>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</si>
  <si>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</si>
  <si>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</si>
  <si>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</si>
  <si>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</si>
  <si>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</si>
  <si>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</si>
  <si>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</si>
  <si>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</si>
  <si>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</si>
  <si>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</si>
  <si>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</si>
  <si>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</si>
  <si>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</si>
  <si>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</si>
  <si>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</si>
  <si>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</si>
  <si>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</si>
  <si>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</si>
  <si>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</si>
  <si>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</si>
  <si>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</si>
  <si>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</si>
  <si>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</si>
  <si>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</si>
  <si>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</si>
  <si>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</si>
  <si>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</si>
  <si>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</si>
  <si>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</si>
  <si>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</si>
  <si>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</si>
  <si>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</si>
  <si>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</si>
  <si>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</si>
  <si>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</si>
  <si>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</si>
  <si>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</si>
  <si>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</si>
  <si>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</si>
  <si>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</si>
  <si>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</si>
  <si>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</si>
  <si>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</si>
  <si>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</si>
  <si>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</si>
  <si>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</si>
  <si>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</si>
  <si>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</si>
  <si>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</si>
  <si>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</si>
  <si>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</si>
  <si>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</si>
  <si>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</si>
  <si>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</si>
  <si>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</si>
  <si>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</si>
  <si>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</si>
  <si>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</si>
  <si>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</si>
  <si>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</si>
  <si>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</si>
  <si>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</si>
  <si>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</si>
  <si>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</si>
  <si>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</si>
  <si>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</si>
  <si>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</si>
  <si>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</si>
  <si>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</si>
  <si>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</si>
  <si>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</si>
  <si>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</si>
  <si>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</si>
  <si>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</si>
  <si>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</si>
  <si>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</si>
  <si>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</si>
  <si>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</si>
  <si>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</si>
  <si>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</si>
  <si>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</si>
  <si>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</si>
  <si>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</si>
  <si>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</si>
  <si>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</si>
  <si>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</si>
  <si>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</si>
  <si>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</si>
  <si>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</si>
  <si>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</si>
  <si>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</si>
  <si>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</si>
  <si>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</si>
  <si>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</si>
  <si>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</si>
  <si>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</si>
  <si>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</si>
  <si>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</si>
  <si>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</si>
  <si>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</si>
  <si>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</si>
  <si>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</si>
  <si>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</si>
  <si>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</si>
  <si>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</si>
  <si>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</si>
  <si>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</si>
  <si>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</si>
  <si>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</si>
  <si>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</si>
  <si>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</si>
  <si>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</si>
  <si>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</si>
  <si>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</si>
  <si>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</si>
  <si>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</si>
  <si>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</si>
  <si>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</si>
  <si>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</si>
  <si>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</si>
  <si>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</si>
  <si>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</si>
  <si>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</si>
  <si>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</si>
  <si>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</si>
  <si>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</si>
  <si>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</si>
  <si>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</si>
  <si>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</si>
  <si>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</si>
  <si>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</si>
  <si>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</si>
  <si>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</si>
  <si>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</si>
  <si>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</si>
  <si>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</si>
  <si>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</si>
  <si>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</si>
  <si>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</si>
  <si>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</si>
  <si>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</si>
  <si>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</si>
  <si>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</si>
  <si>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</si>
  <si>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</si>
  <si>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</si>
  <si>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</si>
  <si>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</si>
  <si>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</si>
  <si>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</si>
  <si>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</si>
  <si>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</si>
  <si>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</si>
  <si>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</si>
  <si>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</si>
  <si>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</si>
  <si>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</si>
  <si>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</si>
  <si>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</si>
  <si>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</si>
  <si>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</si>
  <si>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</si>
  <si>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</si>
  <si>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</si>
  <si>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</si>
  <si>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</si>
  <si>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</si>
  <si>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</si>
  <si>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</si>
  <si>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</si>
  <si>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</si>
  <si>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</si>
  <si>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</si>
  <si>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</si>
  <si>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</si>
  <si>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</si>
  <si>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</si>
  <si>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</si>
  <si>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</si>
  <si>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</si>
  <si>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</si>
  <si>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</si>
  <si>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</si>
  <si>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</si>
  <si>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</si>
  <si>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</si>
  <si>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</si>
  <si>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</si>
  <si>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</si>
  <si>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</si>
  <si>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</si>
  <si>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</si>
  <si>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</si>
  <si>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</si>
  <si>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</si>
  <si>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</si>
  <si>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</si>
  <si>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</si>
  <si>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</si>
  <si>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</si>
  <si>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</si>
  <si>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</si>
  <si>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</si>
  <si>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</si>
  <si>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</si>
  <si>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</si>
  <si>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</si>
  <si>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</si>
  <si>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</si>
  <si>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</si>
  <si>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</si>
  <si>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</si>
  <si>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</si>
  <si>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</si>
  <si>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</si>
  <si>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</si>
  <si>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</si>
  <si>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</si>
  <si>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</si>
  <si>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</si>
  <si>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</si>
  <si>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</si>
  <si>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</si>
  <si>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</si>
  <si>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</si>
  <si>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</si>
  <si>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</si>
  <si>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</si>
  <si>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</si>
  <si>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</si>
  <si>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</si>
  <si>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</si>
  <si>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</si>
  <si>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</si>
  <si>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</si>
  <si>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</si>
  <si>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</si>
  <si>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</si>
  <si>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</si>
  <si>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</si>
  <si>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</si>
  <si>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</si>
  <si>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</si>
  <si>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</si>
  <si>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</si>
  <si>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</si>
  <si>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</si>
  <si>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</si>
  <si>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</si>
  <si>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</si>
  <si>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</si>
  <si>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</si>
  <si>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</si>
  <si>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</si>
  <si>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</si>
  <si>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</si>
  <si>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</si>
  <si>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</si>
  <si>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</si>
  <si>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</si>
  <si>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</si>
  <si>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</si>
  <si>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</si>
  <si>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</si>
  <si>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</si>
  <si>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</si>
  <si>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</si>
  <si>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</si>
  <si>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</si>
  <si>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</si>
  <si>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</si>
  <si>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</si>
  <si>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</si>
  <si>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</si>
  <si>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</si>
  <si>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</si>
  <si>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</si>
  <si>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</si>
  <si>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</si>
  <si>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</si>
  <si>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</si>
  <si>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</si>
  <si>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</si>
  <si>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</si>
  <si>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</si>
  <si>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</si>
  <si>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</si>
  <si>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</si>
  <si>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</si>
  <si>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</si>
  <si>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</si>
  <si>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</si>
  <si>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</si>
  <si>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</si>
  <si>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</si>
  <si>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</si>
  <si>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</si>
  <si>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</si>
  <si>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</si>
  <si>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</si>
  <si>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</si>
  <si>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</si>
  <si>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</si>
  <si>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</si>
  <si>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</si>
  <si>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</si>
  <si>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</si>
  <si>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</si>
  <si>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</si>
  <si>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</si>
  <si>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</si>
  <si>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</si>
  <si>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</si>
  <si>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</si>
  <si>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</si>
  <si>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</si>
  <si>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</si>
  <si>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</si>
  <si>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</si>
  <si>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</si>
  <si>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</si>
  <si>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</si>
  <si>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</si>
  <si>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</si>
  <si>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</si>
  <si>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</si>
  <si>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</si>
  <si>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</si>
  <si>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</si>
  <si>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</si>
  <si>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</si>
  <si>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</si>
  <si>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</si>
  <si>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</si>
  <si>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</si>
  <si>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</si>
  <si>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</si>
  <si>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</si>
  <si>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</si>
  <si>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</si>
  <si>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</si>
  <si>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</si>
  <si>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</si>
  <si>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</si>
  <si>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</si>
  <si>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</si>
  <si>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</si>
  <si>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</si>
  <si>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</si>
  <si>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</si>
  <si>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</si>
  <si>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</si>
  <si>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</si>
  <si>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</si>
  <si>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</si>
  <si>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</si>
  <si>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</si>
  <si>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</si>
  <si>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</si>
  <si>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</si>
  <si>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</si>
  <si>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</si>
  <si>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</si>
  <si>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</si>
  <si>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</si>
  <si>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</si>
  <si>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</si>
  <si>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</si>
  <si>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</si>
  <si>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</si>
  <si>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</si>
  <si>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</si>
  <si>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</si>
  <si>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</si>
  <si>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</si>
  <si>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</si>
  <si>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</si>
  <si>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</si>
  <si>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</si>
  <si>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</si>
  <si>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</si>
  <si>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</si>
  <si>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</si>
  <si>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</si>
  <si>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</si>
  <si>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</si>
  <si>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</si>
  <si>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</si>
  <si>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</si>
  <si>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</si>
  <si>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</si>
  <si>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</si>
  <si>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</si>
  <si>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</si>
  <si>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</si>
  <si>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</si>
  <si>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</si>
  <si>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</si>
  <si>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</si>
  <si>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</si>
  <si>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</si>
  <si>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</si>
  <si>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</si>
  <si>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</si>
  <si>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</si>
  <si>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</si>
  <si>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</si>
  <si>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</si>
  <si>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</si>
  <si>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</si>
  <si>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</si>
  <si>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</si>
  <si>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</si>
  <si>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</si>
  <si>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</si>
  <si>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</si>
  <si>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</si>
  <si>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</si>
  <si>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</si>
  <si>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</si>
  <si>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</si>
  <si>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</si>
  <si>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</si>
  <si>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</si>
  <si>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</si>
  <si>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</si>
  <si>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</si>
  <si>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</si>
  <si>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</si>
  <si>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</si>
  <si>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</si>
  <si>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</si>
  <si>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</si>
  <si>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</si>
  <si>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</si>
  <si>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</si>
  <si>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</si>
  <si>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</si>
  <si>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</si>
  <si>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</si>
  <si>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</si>
  <si>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</si>
  <si>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</si>
  <si>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</si>
  <si>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</si>
  <si>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</si>
  <si>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</si>
  <si>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</si>
  <si>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</si>
  <si>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</si>
  <si>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</si>
  <si>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</si>
  <si>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</si>
  <si>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</si>
  <si>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</si>
  <si>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</si>
  <si>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</si>
  <si>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</si>
  <si>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</si>
  <si>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</si>
  <si>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</si>
  <si>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</si>
  <si>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</si>
  <si>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</si>
  <si>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</si>
  <si>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</si>
  <si>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</si>
  <si>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</si>
  <si>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</si>
  <si>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</si>
  <si>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</si>
  <si>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</si>
  <si>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</si>
  <si>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</si>
  <si>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</si>
  <si>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</si>
  <si>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</si>
  <si>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</si>
  <si>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</si>
  <si>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</si>
  <si>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</si>
  <si>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</si>
  <si>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</si>
  <si>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</si>
  <si>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</si>
  <si>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</si>
  <si>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</si>
  <si>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</si>
  <si>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</si>
  <si>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</si>
  <si>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</si>
  <si>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</si>
  <si>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</si>
  <si>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</si>
  <si>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</si>
  <si>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</si>
  <si>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</si>
  <si>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</si>
  <si>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</si>
  <si>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</si>
  <si>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</si>
  <si>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</si>
  <si>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</si>
  <si>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</si>
  <si>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</si>
  <si>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</si>
  <si>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</si>
  <si>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</si>
  <si>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</si>
  <si>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</si>
  <si>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</si>
  <si>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</si>
  <si>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</si>
  <si>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</si>
  <si>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</si>
  <si>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</si>
  <si>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</si>
  <si>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</si>
  <si>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</si>
  <si>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</si>
  <si>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</si>
  <si>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</si>
  <si>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</si>
  <si>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</si>
  <si>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</si>
  <si>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</si>
  <si>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</si>
  <si>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</si>
  <si>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</si>
  <si>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</si>
  <si>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</si>
  <si>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</si>
  <si>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</si>
  <si>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</si>
  <si>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</si>
  <si>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</si>
  <si>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</si>
  <si>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</si>
  <si>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</si>
  <si>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</si>
  <si>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</si>
  <si>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</si>
  <si>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</si>
  <si>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</si>
  <si>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</si>
  <si>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</si>
  <si>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</si>
  <si>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</si>
  <si>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</si>
  <si>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</si>
  <si>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</si>
  <si>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</si>
  <si>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</si>
  <si>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</si>
  <si>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</si>
  <si>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</si>
  <si>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</si>
  <si>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</si>
  <si>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</si>
  <si>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</si>
  <si>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</si>
  <si>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</si>
  <si>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</si>
  <si>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</si>
  <si>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</si>
  <si>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</si>
  <si>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</si>
  <si>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</si>
  <si>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</si>
  <si>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</si>
  <si>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</si>
  <si>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</si>
  <si>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</si>
  <si>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</si>
  <si>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</si>
  <si>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</si>
  <si>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</si>
  <si>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</si>
  <si>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</si>
  <si>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</si>
  <si>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</si>
  <si>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</si>
  <si>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</si>
  <si>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</si>
  <si>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</si>
  <si>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</si>
  <si>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</si>
  <si>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</si>
  <si>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</si>
  <si>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</si>
  <si>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</si>
  <si>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</si>
  <si>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</si>
  <si>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</si>
  <si>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</si>
  <si>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</si>
  <si>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</si>
  <si>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</si>
  <si>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</si>
  <si>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</si>
  <si>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</si>
  <si>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</si>
  <si>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</si>
  <si>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</si>
  <si>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</si>
  <si>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</si>
  <si>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</si>
  <si>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</si>
  <si>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</si>
  <si>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</si>
  <si>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</si>
  <si>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</si>
  <si>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</si>
  <si>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</si>
  <si>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</si>
  <si>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</si>
  <si>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</si>
  <si>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</si>
  <si>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</si>
  <si>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</si>
  <si>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</si>
  <si>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</si>
  <si>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</si>
  <si>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</si>
  <si>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</si>
  <si>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</si>
  <si>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</si>
  <si>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</si>
  <si>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</si>
  <si>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</si>
  <si>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</si>
  <si>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</si>
  <si>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</si>
  <si>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</si>
  <si>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</si>
  <si>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</si>
  <si>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</si>
  <si>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</si>
  <si>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</si>
  <si>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</si>
  <si>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</si>
  <si>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</si>
  <si>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</si>
  <si>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</si>
  <si>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</si>
  <si>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</si>
  <si>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</si>
  <si>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</si>
  <si>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</si>
  <si>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</si>
  <si>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</si>
  <si>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</si>
  <si>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</si>
  <si>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</si>
  <si>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</si>
  <si>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</si>
  <si>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</si>
  <si>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</si>
  <si>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</si>
  <si>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</si>
  <si>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</si>
  <si>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</si>
  <si>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</si>
  <si>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</si>
  <si>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</si>
  <si>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</si>
  <si>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</si>
  <si>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</si>
  <si>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</si>
  <si>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</si>
  <si>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</si>
  <si>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</si>
  <si>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</si>
  <si>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</si>
  <si>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</si>
  <si>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</si>
  <si>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</si>
  <si>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</si>
  <si>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</si>
  <si>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</si>
  <si>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</si>
  <si>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</si>
  <si>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</si>
  <si>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</si>
  <si>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</si>
  <si>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</si>
  <si>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</si>
  <si>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</si>
  <si>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</si>
  <si>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</si>
  <si>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</si>
  <si>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</si>
  <si>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</si>
  <si>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</si>
  <si>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</si>
  <si>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</si>
  <si>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</si>
  <si>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</si>
  <si>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</si>
  <si>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</si>
  <si>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</si>
  <si>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</si>
  <si>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</si>
  <si>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</si>
  <si>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</si>
  <si>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</si>
  <si>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</si>
  <si>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</si>
  <si>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</si>
  <si>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</si>
  <si>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</si>
  <si>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</si>
  <si>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</si>
  <si>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</si>
  <si>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</si>
  <si>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</si>
  <si>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</si>
  <si>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</si>
  <si>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</si>
  <si>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</si>
  <si>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</si>
  <si>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</si>
  <si>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</si>
  <si>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</si>
  <si>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</si>
  <si>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</si>
  <si>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</si>
  <si>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</si>
  <si>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</si>
  <si>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</si>
  <si>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</si>
  <si>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</si>
  <si>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</si>
  <si>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</si>
  <si>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</si>
  <si>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</si>
  <si>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</si>
  <si>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</si>
  <si>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</si>
  <si>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</si>
  <si>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</si>
  <si>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</si>
  <si>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</si>
  <si>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</si>
  <si>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</si>
  <si>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</si>
  <si>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</si>
  <si>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</si>
  <si>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</si>
  <si>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</si>
  <si>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</si>
  <si>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</si>
  <si>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</si>
  <si>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</si>
  <si>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</si>
  <si>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</si>
  <si>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</si>
  <si>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</si>
  <si>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</si>
  <si>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</si>
  <si>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</si>
  <si>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</si>
  <si>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</si>
  <si>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</si>
  <si>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</si>
  <si>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</si>
  <si>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</si>
  <si>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</si>
  <si>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</si>
  <si>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</si>
  <si>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</si>
  <si>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</si>
  <si>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</si>
  <si>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</si>
  <si>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</si>
  <si>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</si>
  <si>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</si>
  <si>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</si>
  <si>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</si>
  <si>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</si>
  <si>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</si>
  <si>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</si>
  <si>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</si>
  <si>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</si>
  <si>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</si>
  <si>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</si>
  <si>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</si>
  <si>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</si>
  <si>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</si>
  <si>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</si>
  <si>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</si>
  <si>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</si>
  <si>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</si>
  <si>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</si>
  <si>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</si>
  <si>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</si>
  <si>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</si>
  <si>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</si>
  <si>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</si>
  <si>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</si>
  <si>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</si>
  <si>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</si>
  <si>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</si>
  <si>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</si>
  <si>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</si>
  <si>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</si>
  <si>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</si>
  <si>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</si>
  <si>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</si>
  <si>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</si>
  <si>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</si>
  <si>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</si>
  <si>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</si>
  <si>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</si>
  <si>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</si>
  <si>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</si>
  <si>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</si>
  <si>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</si>
  <si>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</si>
  <si>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</si>
  <si>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</si>
  <si>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</si>
  <si>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</si>
  <si>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</si>
  <si>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</si>
  <si>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</si>
  <si>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</si>
  <si>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</si>
  <si>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</si>
  <si>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</si>
  <si>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</si>
  <si>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</si>
  <si>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</si>
  <si>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</si>
  <si>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</si>
  <si>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</si>
  <si>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</si>
  <si>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</si>
  <si>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</si>
  <si>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</si>
  <si>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</si>
  <si>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</si>
  <si>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</si>
  <si>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</si>
  <si>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</si>
  <si>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</si>
  <si>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</si>
  <si>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</si>
  <si>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</si>
  <si>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</si>
  <si>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</si>
  <si>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</si>
  <si>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</si>
  <si>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</si>
  <si>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</si>
  <si>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</si>
  <si>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</si>
  <si>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</si>
  <si>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</si>
  <si>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</si>
  <si>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</si>
  <si>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</si>
  <si>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</si>
  <si>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</si>
  <si>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</si>
  <si>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</si>
  <si>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</si>
  <si>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</si>
  <si>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</si>
  <si>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</si>
  <si>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</si>
  <si>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</si>
  <si>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</si>
  <si>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</si>
  <si>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</si>
  <si>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</si>
  <si>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</si>
  <si>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</si>
  <si>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</si>
  <si>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</si>
  <si>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</si>
  <si>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</si>
  <si>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</si>
  <si>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</si>
  <si>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</si>
  <si>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</si>
  <si>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</si>
  <si>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</si>
  <si>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</si>
  <si>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</si>
  <si>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</si>
  <si>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</si>
  <si>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</si>
  <si>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</si>
  <si>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</si>
  <si>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</si>
  <si>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</si>
  <si>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</si>
  <si>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</si>
  <si>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</si>
  <si>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</si>
  <si>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</si>
  <si>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</si>
  <si>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</si>
  <si>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</si>
  <si>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</si>
  <si>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</si>
  <si>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</si>
  <si>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</si>
  <si>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</si>
  <si>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</si>
  <si>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</si>
  <si>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</si>
  <si>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</si>
  <si>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</si>
  <si>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</si>
  <si>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</si>
  <si>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</si>
  <si>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</si>
  <si>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</si>
  <si>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</si>
  <si>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</si>
  <si>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</si>
  <si>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</si>
  <si>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</si>
  <si>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</si>
  <si>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</si>
  <si>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</si>
  <si>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</si>
  <si>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</si>
  <si>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</si>
  <si>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</si>
  <si>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</si>
  <si>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</si>
  <si>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</si>
  <si>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</si>
  <si>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</si>
  <si>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</si>
  <si>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</si>
  <si>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</si>
  <si>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</si>
  <si>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</si>
  <si>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</si>
  <si>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</si>
  <si>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</si>
  <si>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</si>
  <si>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</si>
  <si>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</si>
  <si>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</si>
  <si>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</si>
  <si>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</si>
  <si>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</si>
  <si>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</si>
  <si>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</si>
  <si>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</si>
  <si>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</si>
  <si>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</si>
  <si>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</si>
  <si>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</si>
  <si>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</si>
  <si>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</si>
  <si>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</si>
  <si>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</si>
  <si>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</si>
  <si>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</si>
  <si>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</si>
  <si>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</si>
  <si>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</si>
  <si>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</si>
  <si>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</si>
  <si>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</si>
  <si>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</si>
  <si>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</si>
  <si>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</si>
  <si>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</si>
  <si>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</si>
  <si>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</si>
  <si>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</si>
  <si>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</si>
  <si>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</si>
  <si>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</si>
  <si>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</si>
  <si>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</si>
  <si>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</si>
  <si>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</si>
  <si>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</si>
  <si>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</si>
  <si>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</si>
  <si>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</si>
  <si>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</si>
  <si>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</si>
  <si>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</si>
  <si>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</si>
  <si>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</si>
  <si>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</si>
  <si>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</si>
  <si>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</si>
  <si>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</si>
  <si>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</si>
  <si>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</si>
  <si>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</si>
  <si>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</si>
  <si>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</si>
  <si>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</si>
  <si>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</si>
  <si>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</si>
  <si>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</si>
  <si>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</si>
  <si>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</si>
  <si>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</si>
  <si>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</si>
  <si>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</si>
  <si>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</si>
  <si>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</si>
  <si>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</si>
  <si>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</si>
  <si>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</si>
  <si>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</si>
  <si>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</si>
  <si>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</si>
  <si>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</si>
  <si>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</si>
  <si>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</si>
  <si>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</si>
  <si>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</si>
  <si>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</si>
  <si>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</si>
  <si>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</si>
  <si>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</si>
  <si>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</si>
  <si>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</si>
  <si>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</si>
  <si>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</si>
  <si>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</si>
  <si>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</si>
  <si>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</si>
  <si>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</si>
  <si>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</si>
  <si>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</si>
  <si>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</si>
  <si>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</si>
  <si>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</si>
  <si>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</si>
  <si>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</si>
  <si>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</si>
  <si>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</si>
  <si>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</si>
  <si>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</si>
  <si>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</si>
  <si>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</si>
  <si>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</si>
  <si>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</si>
  <si>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</si>
  <si>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</si>
  <si>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</si>
  <si>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</si>
  <si>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</si>
  <si>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</si>
  <si>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</si>
  <si>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</si>
  <si>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</si>
  <si>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</si>
  <si>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</si>
  <si>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</si>
  <si>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</si>
  <si>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</si>
  <si>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</si>
  <si>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</si>
  <si>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</si>
  <si>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</si>
  <si>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</si>
  <si>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</si>
  <si>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</si>
  <si>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</si>
  <si>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</si>
  <si>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</si>
  <si>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</si>
  <si>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</si>
  <si>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</si>
  <si>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</si>
  <si>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</si>
  <si>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</si>
  <si>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</si>
  <si>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</si>
  <si>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</si>
  <si>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</si>
  <si>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</si>
  <si>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</si>
  <si>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</si>
  <si>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</si>
  <si>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</si>
  <si>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</si>
  <si>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</si>
  <si>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</si>
  <si>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</si>
  <si>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</si>
  <si>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</si>
  <si>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</si>
  <si>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</si>
  <si>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</si>
  <si>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</si>
  <si>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</si>
  <si>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</si>
  <si>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</si>
  <si>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</si>
  <si>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</si>
  <si>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</si>
  <si>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</si>
  <si>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</si>
  <si>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</si>
  <si>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</si>
  <si>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</si>
  <si>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</si>
  <si>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</si>
  <si>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</si>
  <si>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</si>
  <si>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</si>
  <si>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</si>
  <si>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</si>
  <si>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</si>
  <si>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</si>
  <si>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</si>
  <si>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</si>
  <si>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</si>
  <si>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</si>
  <si>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</si>
  <si>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</si>
  <si>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</si>
  <si>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</si>
  <si>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</si>
  <si>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</si>
  <si>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</si>
  <si>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</si>
  <si>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</si>
  <si>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</si>
  <si>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</si>
  <si>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</si>
  <si>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</si>
  <si>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</si>
  <si>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</si>
  <si>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</si>
  <si>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</si>
  <si>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</si>
  <si>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</si>
  <si>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</si>
  <si>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</si>
  <si>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</si>
  <si>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</si>
  <si>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</si>
  <si>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</si>
  <si>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</si>
  <si>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</si>
  <si>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</si>
  <si>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</si>
  <si>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</si>
  <si>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</si>
  <si>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</si>
  <si>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</si>
  <si>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</si>
  <si>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</si>
  <si>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</si>
  <si>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</si>
  <si>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</si>
  <si>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</si>
  <si>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</si>
  <si>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</si>
  <si>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</si>
  <si>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</si>
  <si>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</si>
  <si>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</si>
  <si>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</si>
  <si>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</si>
  <si>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</si>
  <si>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</si>
  <si>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</si>
  <si>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</si>
  <si>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</si>
  <si>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</si>
  <si>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</si>
  <si>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</si>
  <si>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</si>
  <si>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</si>
  <si>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</si>
  <si>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</si>
  <si>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</si>
  <si>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</si>
  <si>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</si>
  <si>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</si>
  <si>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</si>
  <si>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</si>
  <si>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</si>
  <si>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</si>
  <si>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</si>
  <si>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</si>
  <si>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</si>
  <si>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</si>
  <si>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</si>
  <si>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</si>
  <si>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</si>
  <si>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</si>
  <si>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</si>
  <si>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</si>
  <si>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</si>
  <si>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</si>
  <si>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</si>
  <si>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</si>
  <si>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</si>
  <si>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</si>
  <si>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</si>
  <si>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</si>
  <si>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</si>
  <si>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</si>
  <si>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</si>
  <si>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</si>
  <si>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</si>
  <si>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</si>
  <si>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</si>
  <si>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</si>
  <si>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</si>
  <si>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</si>
  <si>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</si>
  <si>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</si>
  <si>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</si>
  <si>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</si>
  <si>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</si>
  <si>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</si>
  <si>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</si>
  <si>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</si>
  <si>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</si>
  <si>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</si>
  <si>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</si>
  <si>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</si>
  <si>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</si>
  <si>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</si>
  <si>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</si>
  <si>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</si>
  <si>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</si>
  <si>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</si>
  <si>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</si>
  <si>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</si>
  <si>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</si>
  <si>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</si>
  <si>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</si>
  <si>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</si>
  <si>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</si>
  <si>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</si>
  <si>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</si>
  <si>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</si>
  <si>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</si>
  <si>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</si>
  <si>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</si>
  <si>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</si>
  <si>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</si>
  <si>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</si>
  <si>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</si>
  <si>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</si>
  <si>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</si>
  <si>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</si>
  <si>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</si>
  <si>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</si>
  <si>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</si>
  <si>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</si>
  <si>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</si>
  <si>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</si>
  <si>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</si>
  <si>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</si>
  <si>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</si>
  <si>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</si>
  <si>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</si>
  <si>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</si>
  <si>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</si>
  <si>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</si>
  <si>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</si>
  <si>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</si>
  <si>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</si>
  <si>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</si>
  <si>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</si>
  <si>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</si>
  <si>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</si>
  <si>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</si>
  <si>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</si>
  <si>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</si>
  <si>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</si>
  <si>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</si>
  <si>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</si>
  <si>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</si>
  <si>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</si>
  <si>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</si>
  <si>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</si>
  <si>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</si>
  <si>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</si>
  <si>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</si>
  <si>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</si>
  <si>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</si>
  <si>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</si>
  <si>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</si>
  <si>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</si>
  <si>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</si>
  <si>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</si>
  <si>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</si>
  <si>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</si>
  <si>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</si>
  <si>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</si>
  <si>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</si>
  <si>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</si>
  <si>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</si>
  <si>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</si>
  <si>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</si>
  <si>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</si>
  <si>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</si>
  <si>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</si>
  <si>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</si>
  <si>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</si>
  <si>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</si>
  <si>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</si>
  <si>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</si>
  <si>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</si>
  <si>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</si>
  <si>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</si>
  <si>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</si>
  <si>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</si>
  <si>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</si>
  <si>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</si>
  <si>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</si>
  <si>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</si>
  <si>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</si>
  <si>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</si>
  <si>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</si>
  <si>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</si>
  <si>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</si>
  <si>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</si>
  <si>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</si>
  <si>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</si>
  <si>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</si>
  <si>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</si>
  <si>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</si>
  <si>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</si>
  <si>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</si>
  <si>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</si>
  <si>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</si>
  <si>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</si>
  <si>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</si>
  <si>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</si>
  <si>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</si>
  <si>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</si>
  <si>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</si>
  <si>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</si>
  <si>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</si>
  <si>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</si>
  <si>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</si>
  <si>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</si>
  <si>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</si>
  <si>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</si>
  <si>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</si>
  <si>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</si>
  <si>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</si>
  <si>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</si>
  <si>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</si>
  <si>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</si>
  <si>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</si>
  <si>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</si>
  <si>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</si>
  <si>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</si>
  <si>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</si>
  <si>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</si>
  <si>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</si>
  <si>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</si>
  <si>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</si>
  <si>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</si>
  <si>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</si>
  <si>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</si>
  <si>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</si>
  <si>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</si>
  <si>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</si>
  <si>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</si>
  <si>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</si>
  <si>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</si>
  <si>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</si>
  <si>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</si>
  <si>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</si>
  <si>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</si>
  <si>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</si>
  <si>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</si>
  <si>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</si>
  <si>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</si>
  <si>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</si>
  <si>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</si>
  <si>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</si>
  <si>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</si>
  <si>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</si>
  <si>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</si>
  <si>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</si>
  <si>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</si>
  <si>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</si>
  <si>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</si>
  <si>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</si>
  <si>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</si>
  <si>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</si>
  <si>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</si>
  <si>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</si>
  <si>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</si>
  <si>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</si>
  <si>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</si>
  <si>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</si>
  <si>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</si>
  <si>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</si>
  <si>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</si>
  <si>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</si>
  <si>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</si>
  <si>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</si>
  <si>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</si>
  <si>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</si>
  <si>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</si>
  <si>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</si>
  <si>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</si>
  <si>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</si>
  <si>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</si>
  <si>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</si>
  <si>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</si>
  <si>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</si>
  <si>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</si>
  <si>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</si>
  <si>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</si>
  <si>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</si>
  <si>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</si>
  <si>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</si>
  <si>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</si>
  <si>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</si>
  <si>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</si>
  <si>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</si>
  <si>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</si>
  <si>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</si>
  <si>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</si>
  <si>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</si>
  <si>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</si>
  <si>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</si>
  <si>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</si>
  <si>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</si>
  <si>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</si>
  <si>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</si>
  <si>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</si>
  <si>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</si>
  <si>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</si>
  <si>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</si>
  <si>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</si>
  <si>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</si>
  <si>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</si>
  <si>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</si>
  <si>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</si>
  <si>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</si>
  <si>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</si>
  <si>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</si>
  <si>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</si>
  <si>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</si>
  <si>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</si>
  <si>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</si>
  <si>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</si>
  <si>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</si>
  <si>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</si>
  <si>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</si>
  <si>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</si>
  <si>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</si>
  <si>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</si>
  <si>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</si>
  <si>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</si>
  <si>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</si>
  <si>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</si>
  <si>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</si>
  <si>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</si>
  <si>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</si>
  <si>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</si>
  <si>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</si>
  <si>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</si>
  <si>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</si>
  <si>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</si>
  <si>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</si>
  <si>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</si>
  <si>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</si>
  <si>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</si>
  <si>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</si>
  <si>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</si>
  <si>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</si>
  <si>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</si>
  <si>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</si>
  <si>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</si>
  <si>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</si>
  <si>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</si>
  <si>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</si>
  <si>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</si>
  <si>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</si>
  <si>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</si>
  <si>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</si>
  <si>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</si>
  <si>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</si>
  <si>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</si>
  <si>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</si>
  <si>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</si>
  <si>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</si>
  <si>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</si>
  <si>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</si>
  <si>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</si>
  <si>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</si>
  <si>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</si>
  <si>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</si>
  <si>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</si>
  <si>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</si>
  <si>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</si>
  <si>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</si>
  <si>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</si>
  <si>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</si>
  <si>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</si>
  <si>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</si>
  <si>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</si>
  <si>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</si>
  <si>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</si>
  <si>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</si>
  <si>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</si>
  <si>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</si>
  <si>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</si>
  <si>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</si>
  <si>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</si>
  <si>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</si>
  <si>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</si>
  <si>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</si>
  <si>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</si>
  <si>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</si>
  <si>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</si>
  <si>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</si>
  <si>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</si>
  <si>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</si>
  <si>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</si>
  <si>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</si>
  <si>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</si>
  <si>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</si>
  <si>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</si>
  <si>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</si>
  <si>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</si>
  <si>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</si>
  <si>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</si>
  <si>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</si>
  <si>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</si>
  <si>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</si>
  <si>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</si>
  <si>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</si>
  <si>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</si>
  <si>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</si>
  <si>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</si>
  <si>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</si>
  <si>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</si>
  <si>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</si>
  <si>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</si>
  <si>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</si>
  <si>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</si>
  <si>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</si>
  <si>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</si>
  <si>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</si>
  <si>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</si>
  <si>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</si>
  <si>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</si>
  <si>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</si>
  <si>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</si>
  <si>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</si>
  <si>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</si>
  <si>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</si>
  <si>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</si>
  <si>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</si>
  <si>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</si>
  <si>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</si>
  <si>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</si>
  <si>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</si>
  <si>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</si>
  <si>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</si>
  <si>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</si>
  <si>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</si>
  <si>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</si>
  <si>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</si>
  <si>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</si>
  <si>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</si>
  <si>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</si>
  <si>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</si>
  <si>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</si>
  <si>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</si>
  <si>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</si>
  <si>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</si>
  <si>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</si>
  <si>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</si>
  <si>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</si>
  <si>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</si>
  <si>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</si>
  <si>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</si>
  <si>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</si>
  <si>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</si>
  <si>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</si>
  <si>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</si>
  <si>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</si>
  <si>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</si>
  <si>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</si>
  <si>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</si>
  <si>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</si>
  <si>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</si>
  <si>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</si>
  <si>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</si>
  <si>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</si>
  <si>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</si>
  <si>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</si>
  <si>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</si>
  <si>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</si>
  <si>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</si>
  <si>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</si>
  <si>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</si>
  <si>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</si>
  <si>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</si>
  <si>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</si>
  <si>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</si>
  <si>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</si>
  <si>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</si>
  <si>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</si>
  <si>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</si>
  <si>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</si>
  <si>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</si>
  <si>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</si>
  <si>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</si>
  <si>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</si>
  <si>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</si>
  <si>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</si>
  <si>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</si>
  <si>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</si>
  <si>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</si>
  <si>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</si>
  <si>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</si>
  <si>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</si>
  <si>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</si>
  <si>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</si>
  <si>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</si>
  <si>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</si>
  <si>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</si>
  <si>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</si>
  <si>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</si>
  <si>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</si>
  <si>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</si>
  <si>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</si>
  <si>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</si>
  <si>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</si>
  <si>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</si>
  <si>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</si>
  <si>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</si>
  <si>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</si>
  <si>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</si>
  <si>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</si>
  <si>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</si>
  <si>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</si>
  <si>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</si>
  <si>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</si>
  <si>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</si>
  <si>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</si>
  <si>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</si>
  <si>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</si>
  <si>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</si>
  <si>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</si>
  <si>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</si>
  <si>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</si>
  <si>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</si>
  <si>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</si>
  <si>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</si>
  <si>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</si>
  <si>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</si>
  <si>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</si>
  <si>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</si>
  <si>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</si>
  <si>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</si>
  <si>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</si>
  <si>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</si>
  <si>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</si>
  <si>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</si>
  <si>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</si>
  <si>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</si>
  <si>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</si>
  <si>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</si>
  <si>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</si>
  <si>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</si>
  <si>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</si>
  <si>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</si>
  <si>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</si>
  <si>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</si>
  <si>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</si>
  <si>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</si>
  <si>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</si>
  <si>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</si>
  <si>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</si>
  <si>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</si>
  <si>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</si>
  <si>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</si>
  <si>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</si>
  <si>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</si>
  <si>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</si>
  <si>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</si>
  <si>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</si>
  <si>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</si>
  <si>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</si>
  <si>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</si>
  <si>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</si>
  <si>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</si>
  <si>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</si>
  <si>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</si>
  <si>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</si>
  <si>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</si>
  <si>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</si>
  <si>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</si>
  <si>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</si>
  <si>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</si>
  <si>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</si>
  <si>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</si>
  <si>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</si>
  <si>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</si>
  <si>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</si>
  <si>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</si>
  <si>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</si>
  <si>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</si>
  <si>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</si>
  <si>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</si>
  <si>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</si>
  <si>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</si>
  <si>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</si>
  <si>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</si>
  <si>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</si>
  <si>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</si>
  <si>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</si>
  <si>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</si>
  <si>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</si>
  <si>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</si>
  <si>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</si>
  <si>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</si>
  <si>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</si>
  <si>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</si>
  <si>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</si>
  <si>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</si>
  <si>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</si>
  <si>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</si>
  <si>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</si>
  <si>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</si>
  <si>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</si>
  <si>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</si>
  <si>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</si>
  <si>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</si>
  <si>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</si>
  <si>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</si>
  <si>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</si>
  <si>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</si>
  <si>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</si>
  <si>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</si>
  <si>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</si>
  <si>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</si>
  <si>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</si>
  <si>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</si>
  <si>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</si>
  <si>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</si>
  <si>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</si>
  <si>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</si>
  <si>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</si>
  <si>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</si>
  <si>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</si>
  <si>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</si>
  <si>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</si>
  <si>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</si>
  <si>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</si>
  <si>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</si>
  <si>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</si>
  <si>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</si>
  <si>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</si>
  <si>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</si>
  <si>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</si>
  <si>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</si>
  <si>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</si>
  <si>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</si>
  <si>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</si>
  <si>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</si>
  <si>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</si>
  <si>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</si>
  <si>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</si>
  <si>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</si>
  <si>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</si>
  <si>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</si>
  <si>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</si>
  <si>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</si>
  <si>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</si>
  <si>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</si>
  <si>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</si>
  <si>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</si>
  <si>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</si>
  <si>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</si>
  <si>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</si>
  <si>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</si>
  <si>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</si>
  <si>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</si>
  <si>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</si>
  <si>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</si>
  <si>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</si>
  <si>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</si>
  <si>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</si>
  <si>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</si>
  <si>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</si>
  <si>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</si>
  <si>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</si>
  <si>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</si>
  <si>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</si>
  <si>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</si>
  <si>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</si>
  <si>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</si>
  <si>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</si>
  <si>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</si>
  <si>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</si>
  <si>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</si>
  <si>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</si>
  <si>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</si>
  <si>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</si>
  <si>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</si>
  <si>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</si>
  <si>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</si>
  <si>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</si>
  <si>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</si>
  <si>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</si>
  <si>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</si>
  <si>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</si>
  <si>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</si>
  <si>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</si>
  <si>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</si>
  <si>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</si>
  <si>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</si>
  <si>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</si>
  <si>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</si>
  <si>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</si>
  <si>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</si>
  <si>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</si>
  <si>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</si>
  <si>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</si>
  <si>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</si>
  <si>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</si>
  <si>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</si>
  <si>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</si>
  <si>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</si>
  <si>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</si>
  <si>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</si>
  <si>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</si>
  <si>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</si>
  <si>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</si>
  <si>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</si>
  <si>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</si>
  <si>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</si>
  <si>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</si>
  <si>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</si>
  <si>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</si>
  <si>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</si>
  <si>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</si>
  <si>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</si>
  <si>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</si>
  <si>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</si>
  <si>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</si>
  <si>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</si>
  <si>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</si>
  <si>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</si>
  <si>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</si>
  <si>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</si>
  <si>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</si>
  <si>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</si>
  <si>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</si>
  <si>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</si>
  <si>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</si>
  <si>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</si>
  <si>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</si>
  <si>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</si>
  <si>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</si>
  <si>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</si>
  <si>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</si>
  <si>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</si>
  <si>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</si>
  <si>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</si>
  <si>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</si>
  <si>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</si>
  <si>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</si>
  <si>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</si>
  <si>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</si>
  <si>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</si>
  <si>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</si>
  <si>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</si>
  <si>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</si>
  <si>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</si>
  <si>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</si>
  <si>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</si>
  <si>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</si>
  <si>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</si>
  <si>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</si>
  <si>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</si>
  <si>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</si>
  <si>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</si>
  <si>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</si>
  <si>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</si>
  <si>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</si>
  <si>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</si>
  <si>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</si>
  <si>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</si>
  <si>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</si>
  <si>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</si>
  <si>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</si>
  <si>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</si>
  <si>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</si>
  <si>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</si>
  <si>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</si>
  <si>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</si>
  <si>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</si>
  <si>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</si>
  <si>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</si>
  <si>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</si>
  <si>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</si>
  <si>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</si>
  <si>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</si>
  <si>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</si>
  <si>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</si>
  <si>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</si>
  <si>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</si>
  <si>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</si>
  <si>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</si>
  <si>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</si>
  <si>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</si>
  <si>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</si>
  <si>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</si>
  <si>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</si>
  <si>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</si>
  <si>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</si>
  <si>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</si>
  <si>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</si>
  <si>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</si>
  <si>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</si>
  <si>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</si>
  <si>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</si>
  <si>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</si>
  <si>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</si>
  <si>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</si>
  <si>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</si>
  <si>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</si>
  <si>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</si>
  <si>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</si>
  <si>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</si>
  <si>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</si>
  <si>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</si>
  <si>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</si>
  <si>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</si>
  <si>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</si>
  <si>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</si>
  <si>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</si>
  <si>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</si>
  <si>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</si>
  <si>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</si>
  <si>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</si>
  <si>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</si>
  <si>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</si>
  <si>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</si>
  <si>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</si>
  <si>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</si>
  <si>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</si>
  <si>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</si>
  <si>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</si>
  <si>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</si>
  <si>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</si>
  <si>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</si>
  <si>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</si>
  <si>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</si>
  <si>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</si>
  <si>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</si>
  <si>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</si>
  <si>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</si>
  <si>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</si>
  <si>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</si>
  <si>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</si>
  <si>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</si>
  <si>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</si>
  <si>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</si>
  <si>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</si>
  <si>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</si>
  <si>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</si>
  <si>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</si>
  <si>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</si>
  <si>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</si>
  <si>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</si>
  <si>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</si>
  <si>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</si>
  <si>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</si>
  <si>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</si>
  <si>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</si>
  <si>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</si>
  <si>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</si>
  <si>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</si>
  <si>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</si>
  <si>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</si>
  <si>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</si>
  <si>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</si>
  <si>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</si>
  <si>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</si>
  <si>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</si>
  <si>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</si>
  <si>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</si>
  <si>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</si>
  <si>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</si>
  <si>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</si>
  <si>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</si>
  <si>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</si>
  <si>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</si>
  <si>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</si>
  <si>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</si>
  <si>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</si>
  <si>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</si>
  <si>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</si>
  <si>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</si>
  <si>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</si>
  <si>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</si>
  <si>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</si>
  <si>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</si>
  <si>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</si>
  <si>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</si>
  <si>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</si>
  <si>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</si>
  <si>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</si>
  <si>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</si>
  <si>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</si>
  <si>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</si>
  <si>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</si>
  <si>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</si>
  <si>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</si>
  <si>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</si>
  <si>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</si>
  <si>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</si>
  <si>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</si>
  <si>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</si>
  <si>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</si>
  <si>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</si>
  <si>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</si>
  <si>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</si>
  <si>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</si>
  <si>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</si>
  <si>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</si>
  <si>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</si>
  <si>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</si>
  <si>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</si>
  <si>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</si>
  <si>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</si>
  <si>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</si>
  <si>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</si>
  <si>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</si>
  <si>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</si>
  <si>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</si>
  <si>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</si>
  <si>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</si>
  <si>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</si>
  <si>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</si>
  <si>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</si>
  <si>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</si>
  <si>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</si>
  <si>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</si>
  <si>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</si>
  <si>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</si>
  <si>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</si>
  <si>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</si>
  <si>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</si>
  <si>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</si>
  <si>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</si>
  <si>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</si>
  <si>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</si>
  <si>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</si>
  <si>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</si>
  <si>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</si>
  <si>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</si>
  <si>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</si>
  <si>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</si>
  <si>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</si>
  <si>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</si>
  <si>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</si>
  <si>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</si>
  <si>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</si>
  <si>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</si>
  <si>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</si>
  <si>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</si>
  <si>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</si>
  <si>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</si>
  <si>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</si>
  <si>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</si>
  <si>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</si>
  <si>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</si>
  <si>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</si>
  <si>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</si>
  <si>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</si>
  <si>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</si>
  <si>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</si>
  <si>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</si>
  <si>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</si>
  <si>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</si>
  <si>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</si>
  <si>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</si>
  <si>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</si>
  <si>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</si>
  <si>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</si>
  <si>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</si>
  <si>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</si>
  <si>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</si>
  <si>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</si>
  <si>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</si>
  <si>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</si>
  <si>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</si>
  <si>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</si>
  <si>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</si>
  <si>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</si>
  <si>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</si>
  <si>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</si>
  <si>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</si>
  <si>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</si>
  <si>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</si>
  <si>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</si>
  <si>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</si>
  <si>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</si>
  <si>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</si>
  <si>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</si>
  <si>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</si>
  <si>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</si>
  <si>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</si>
  <si>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</si>
  <si>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</si>
  <si>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</si>
  <si>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</si>
  <si>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</si>
  <si>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</si>
  <si>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</si>
  <si>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</si>
  <si>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</si>
  <si>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</si>
  <si>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</si>
  <si>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</si>
  <si>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</si>
  <si>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</si>
  <si>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</si>
  <si>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</si>
  <si>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</si>
  <si>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</si>
  <si>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</si>
  <si>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</si>
  <si>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</si>
  <si>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</si>
  <si>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</si>
  <si>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</si>
  <si>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</si>
  <si>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</si>
  <si>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</si>
  <si>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</si>
  <si>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</si>
  <si>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</si>
  <si>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</si>
  <si>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</si>
  <si>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</si>
  <si>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</si>
  <si>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</si>
  <si>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</si>
  <si>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</si>
  <si>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</si>
  <si>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</si>
  <si>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</si>
  <si>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</si>
  <si>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</si>
  <si>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</si>
  <si>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</si>
  <si>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</si>
  <si>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</si>
  <si>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</si>
  <si>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</si>
  <si>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</si>
  <si>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</si>
  <si>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</si>
  <si>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</si>
  <si>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</si>
  <si>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</si>
  <si>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</si>
  <si>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</si>
  <si>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</si>
  <si>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</si>
  <si>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</si>
  <si>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</si>
  <si>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</si>
  <si>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</si>
  <si>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</si>
  <si>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</si>
  <si>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</si>
  <si>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</si>
  <si>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</si>
  <si>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</si>
  <si>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</si>
  <si>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</si>
  <si>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</si>
  <si>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</si>
  <si>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</si>
  <si>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</si>
  <si>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</si>
  <si>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</si>
  <si>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</si>
  <si>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</si>
  <si>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</si>
  <si>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</si>
  <si>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</si>
  <si>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</si>
  <si>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</si>
  <si>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</si>
  <si>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</si>
  <si>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</si>
  <si>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</si>
  <si>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</si>
  <si>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</si>
  <si>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</si>
  <si>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</si>
  <si>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</si>
  <si>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</si>
  <si>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</si>
  <si>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</si>
  <si>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</si>
  <si>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</si>
  <si>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</si>
  <si>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</si>
  <si>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</si>
  <si>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</si>
  <si>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</si>
  <si>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</si>
  <si>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</si>
  <si>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</si>
  <si>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</si>
  <si>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</si>
  <si>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</si>
  <si>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</si>
  <si>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</si>
  <si>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</si>
  <si>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</si>
  <si>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</si>
  <si>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</si>
  <si>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</si>
  <si>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</si>
  <si>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</si>
  <si>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</si>
  <si>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</si>
  <si>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</si>
  <si>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</si>
  <si>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</si>
  <si>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</si>
  <si>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</si>
  <si>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</si>
  <si>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</si>
  <si>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</si>
  <si>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</si>
  <si>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</si>
  <si>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</si>
  <si>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</si>
  <si>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</si>
  <si>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</si>
  <si>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</si>
  <si>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</si>
  <si>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</si>
  <si>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</si>
  <si>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</si>
  <si>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</si>
  <si>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</si>
  <si>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</si>
  <si>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</si>
  <si>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</si>
  <si>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</si>
  <si>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</si>
  <si>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</si>
  <si>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</si>
  <si>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</si>
  <si>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</si>
  <si>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</si>
  <si>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</si>
  <si>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</si>
  <si>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</si>
  <si>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</si>
  <si>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</si>
  <si>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</si>
  <si>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</si>
  <si>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</si>
  <si>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</si>
  <si>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</si>
  <si>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</si>
  <si>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</si>
  <si>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</si>
  <si>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</si>
  <si>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</si>
  <si>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</si>
  <si>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</si>
  <si>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</si>
  <si>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</si>
  <si>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</si>
  <si>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</si>
  <si>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</si>
  <si>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</si>
  <si>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</si>
  <si>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</si>
  <si>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</si>
  <si>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</si>
  <si>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</si>
  <si>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</si>
  <si>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</si>
  <si>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</si>
  <si>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</si>
  <si>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</si>
  <si>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</si>
  <si>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</si>
  <si>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</si>
  <si>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</si>
  <si>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</si>
  <si>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</si>
  <si>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</si>
  <si>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</si>
  <si>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</si>
  <si>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</si>
  <si>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</si>
  <si>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</si>
  <si>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</si>
  <si>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</si>
  <si>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</si>
  <si>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</si>
  <si>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</si>
  <si>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</si>
  <si>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</si>
  <si>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</si>
  <si>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</si>
  <si>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</si>
  <si>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</si>
  <si>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</si>
  <si>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</si>
  <si>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</si>
  <si>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</si>
  <si>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</si>
  <si>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</si>
  <si>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</si>
  <si>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</si>
  <si>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</si>
  <si>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</si>
  <si>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</si>
  <si>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</si>
  <si>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</si>
  <si>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</si>
  <si>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</si>
  <si>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</si>
  <si>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</si>
  <si>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</si>
  <si>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</si>
  <si>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</si>
  <si>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</si>
  <si>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</si>
  <si>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</si>
  <si>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</si>
  <si>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</si>
  <si>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</si>
  <si>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</si>
  <si>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</si>
  <si>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</si>
  <si>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</si>
  <si>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</si>
  <si>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</si>
  <si>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</si>
  <si>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</si>
  <si>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</si>
  <si>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</si>
  <si>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</si>
  <si>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</si>
  <si>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</si>
  <si>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</si>
  <si>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</si>
  <si>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</si>
  <si>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</si>
  <si>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</si>
  <si>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</si>
  <si>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</si>
  <si>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</si>
  <si>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</si>
  <si>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</si>
  <si>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</si>
  <si>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</si>
  <si>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</si>
  <si>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</si>
  <si>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</si>
  <si>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</si>
  <si>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</si>
  <si>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</si>
  <si>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</si>
  <si>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</si>
  <si>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</si>
  <si>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</si>
  <si>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</si>
  <si>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</si>
  <si>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</si>
  <si>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</si>
  <si>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</si>
  <si>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</si>
  <si>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</si>
  <si>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</si>
  <si>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</si>
  <si>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</si>
  <si>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</si>
  <si>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</si>
  <si>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</si>
  <si>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</si>
  <si>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</si>
  <si>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</si>
  <si>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</si>
  <si>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</si>
  <si>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</si>
  <si>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</si>
  <si>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</si>
  <si>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</si>
  <si>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</si>
  <si>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</si>
  <si>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</si>
  <si>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</si>
  <si>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</si>
  <si>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</si>
  <si>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</si>
  <si>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</si>
  <si>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</si>
  <si>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</si>
  <si>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</si>
  <si>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</si>
  <si>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</si>
  <si>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</si>
  <si>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</si>
  <si>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</si>
  <si>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</si>
  <si>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</si>
  <si>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</si>
  <si>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</si>
  <si>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</si>
  <si>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</si>
  <si>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</si>
  <si>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</si>
  <si>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</si>
  <si>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</si>
  <si>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</si>
  <si>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</si>
  <si>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</si>
  <si>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</si>
  <si>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</si>
  <si>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</si>
  <si>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</si>
  <si>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</si>
  <si>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</si>
  <si>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</si>
  <si>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</si>
  <si>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</si>
  <si>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</si>
  <si>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</si>
  <si>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</si>
  <si>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</si>
  <si>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</si>
  <si>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</si>
  <si>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</si>
  <si>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</si>
  <si>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</si>
  <si>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</si>
  <si>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</si>
  <si>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</si>
  <si>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</si>
  <si>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</si>
  <si>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</si>
  <si>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</si>
  <si>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</si>
  <si>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</si>
  <si>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</si>
  <si>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</si>
  <si>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</si>
  <si>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</si>
  <si>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</si>
  <si>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</si>
  <si>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</si>
  <si>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</si>
  <si>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</si>
  <si>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</si>
  <si>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</si>
  <si>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</si>
  <si>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</si>
  <si>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</si>
  <si>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</si>
  <si>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</si>
  <si>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</si>
  <si>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</si>
  <si>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</si>
  <si>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</si>
  <si>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</si>
  <si>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</si>
  <si>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</si>
  <si>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</si>
  <si>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</si>
  <si>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</si>
  <si>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</si>
  <si>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</si>
  <si>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</si>
  <si>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</si>
  <si>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</si>
  <si>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</si>
  <si>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</si>
  <si>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</si>
  <si>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</si>
  <si>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</si>
  <si>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</si>
  <si>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</si>
  <si>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</si>
  <si>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</si>
  <si>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</si>
  <si>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</si>
  <si>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</si>
  <si>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</si>
  <si>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</si>
  <si>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</si>
  <si>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</si>
  <si>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</si>
  <si>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</si>
  <si>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</si>
  <si>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</si>
  <si>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</si>
  <si>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</si>
  <si>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</si>
  <si>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</si>
  <si>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</si>
  <si>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</si>
  <si>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</si>
  <si>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</si>
  <si>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</si>
  <si>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</si>
  <si>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</si>
  <si>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</si>
  <si>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</si>
  <si>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</si>
  <si>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</si>
  <si>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</si>
  <si>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</si>
  <si>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</si>
  <si>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</si>
  <si>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</si>
  <si>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</si>
  <si>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</si>
  <si>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</si>
  <si>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</si>
  <si>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</si>
  <si>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</si>
  <si>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</si>
  <si>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</si>
  <si>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</si>
  <si>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</si>
  <si>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</si>
  <si>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</si>
  <si>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</si>
  <si>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</si>
  <si>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</si>
  <si>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</si>
  <si>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</si>
  <si>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</si>
  <si>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</si>
  <si>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</si>
  <si>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</si>
  <si>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</si>
  <si>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</si>
  <si>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</si>
  <si>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</si>
  <si>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</si>
  <si>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</si>
  <si>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</si>
  <si>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</si>
  <si>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</si>
  <si>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</si>
  <si>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</si>
  <si>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</si>
  <si>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</si>
  <si>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</si>
  <si>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</si>
  <si>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</si>
  <si>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</si>
  <si>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</si>
  <si>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</si>
  <si>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</si>
  <si>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</si>
  <si>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</si>
  <si>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</si>
  <si>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</si>
  <si>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</si>
  <si>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</si>
  <si>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</si>
  <si>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</si>
  <si>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</si>
  <si>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</si>
  <si>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</si>
  <si>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</si>
  <si>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</si>
  <si>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</si>
  <si>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</si>
  <si>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</si>
  <si>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</si>
  <si>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</si>
  <si>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</si>
  <si>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</si>
  <si>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</si>
  <si>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</si>
  <si>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</si>
  <si>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</si>
  <si>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</si>
  <si>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</si>
  <si>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</si>
  <si>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</si>
  <si>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</si>
  <si>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</si>
  <si>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</si>
  <si>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</si>
  <si>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</si>
  <si>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</si>
  <si>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</si>
  <si>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</si>
  <si>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</si>
  <si>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</si>
  <si>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</si>
  <si>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</si>
  <si>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</si>
  <si>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</si>
  <si>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</si>
  <si>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</si>
  <si>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</si>
  <si>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</si>
  <si>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</si>
  <si>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</si>
  <si>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</si>
  <si>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</si>
  <si>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</si>
  <si>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</si>
  <si>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</si>
  <si>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</si>
  <si>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</si>
  <si>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</si>
  <si>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</si>
  <si>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</si>
  <si>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</si>
  <si>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</si>
  <si>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</si>
  <si>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</si>
  <si>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</si>
  <si>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</si>
  <si>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</si>
  <si>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</si>
  <si>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</si>
  <si>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</si>
  <si>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</si>
  <si>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</si>
  <si>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</si>
  <si>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</si>
  <si>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</si>
  <si>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</si>
  <si>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</si>
  <si>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</si>
  <si>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</si>
  <si>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</si>
  <si>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</si>
  <si>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</si>
  <si>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</si>
  <si>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</si>
  <si>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</si>
  <si>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</si>
  <si>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</si>
  <si>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</si>
  <si>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</si>
  <si>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</si>
  <si>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</si>
  <si>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</si>
  <si>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</si>
  <si>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</si>
  <si>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</si>
  <si>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</si>
  <si>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</si>
  <si>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</si>
  <si>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</si>
  <si>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</si>
  <si>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</si>
  <si>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</si>
  <si>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</si>
  <si>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</si>
  <si>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</si>
  <si>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</si>
  <si>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</si>
  <si>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</si>
  <si>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</si>
  <si>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</si>
  <si>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</si>
  <si>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</si>
  <si>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</si>
  <si>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</si>
  <si>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</si>
  <si>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</si>
  <si>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</si>
  <si>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</si>
  <si>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</si>
  <si>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</si>
  <si>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</si>
  <si>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</si>
  <si>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</si>
  <si>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</si>
  <si>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</si>
  <si>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</si>
  <si>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</si>
  <si>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</si>
  <si>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</si>
  <si>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</si>
  <si>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</si>
  <si>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</si>
  <si>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</si>
  <si>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</si>
  <si>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</si>
  <si>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</si>
  <si>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</si>
  <si>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</si>
  <si>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</si>
  <si>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</si>
  <si>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</si>
  <si>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</si>
  <si>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</si>
  <si>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</si>
  <si>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</si>
  <si>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</si>
  <si>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</si>
  <si>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</si>
  <si>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</si>
  <si>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</si>
  <si>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</si>
  <si>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</si>
  <si>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</si>
  <si>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</si>
  <si>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</si>
  <si>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</si>
  <si>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</si>
  <si>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</si>
  <si>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</si>
  <si>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</si>
  <si>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</si>
  <si>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</si>
  <si>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</si>
  <si>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</si>
  <si>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</si>
  <si>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</si>
  <si>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</si>
  <si>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</si>
  <si>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</si>
  <si>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</si>
  <si>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</si>
  <si>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</si>
  <si>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</si>
  <si>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</si>
  <si>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</si>
  <si>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</si>
  <si>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</si>
  <si>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</si>
  <si>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</si>
  <si>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</si>
  <si>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</si>
  <si>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</si>
  <si>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</si>
  <si>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</si>
  <si>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</si>
  <si>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</si>
  <si>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</si>
  <si>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</si>
  <si>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</si>
  <si>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</si>
  <si>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</si>
  <si>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</si>
  <si>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</si>
  <si>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</si>
  <si>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</si>
  <si>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</si>
  <si>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</si>
  <si>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</si>
  <si>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</si>
  <si>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</si>
  <si>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</si>
  <si>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</si>
  <si>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</si>
  <si>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</si>
  <si>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</si>
  <si>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</si>
  <si>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</si>
  <si>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</si>
  <si>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</si>
  <si>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</si>
  <si>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</si>
  <si>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</si>
  <si>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</si>
  <si>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</si>
  <si>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</si>
  <si>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</si>
  <si>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</si>
  <si>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</si>
  <si>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</si>
  <si>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</si>
  <si>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</si>
  <si>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</si>
  <si>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</si>
  <si>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</si>
  <si>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</si>
  <si>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</si>
  <si>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</si>
  <si>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</si>
  <si>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</si>
  <si>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</si>
  <si>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</si>
  <si>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</si>
  <si>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</si>
  <si>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</si>
  <si>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</si>
  <si>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</si>
  <si>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</si>
  <si>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</si>
  <si>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</si>
  <si>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</si>
  <si>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</si>
  <si>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</si>
  <si>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</si>
  <si>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</si>
  <si>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</si>
  <si>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</si>
  <si>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</si>
  <si>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</si>
  <si>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</si>
  <si>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</si>
  <si>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</si>
  <si>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</si>
  <si>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</si>
  <si>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</si>
  <si>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</si>
  <si>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</si>
  <si>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</si>
  <si>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</si>
  <si>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</si>
  <si>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</si>
  <si>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</si>
  <si>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</si>
  <si>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</si>
  <si>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</si>
  <si>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</si>
  <si>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</si>
  <si>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</si>
  <si>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</si>
  <si>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</si>
  <si>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</si>
  <si>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</si>
  <si>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</si>
  <si>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</si>
  <si>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</si>
  <si>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</si>
  <si>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</si>
  <si>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</si>
  <si>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</si>
  <si>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</si>
  <si>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</si>
  <si>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</si>
  <si>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</si>
  <si>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</si>
  <si>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</si>
  <si>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</si>
  <si>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</si>
  <si>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</si>
  <si>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</si>
  <si>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</si>
  <si>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</si>
  <si>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</si>
  <si>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</si>
  <si>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</si>
  <si>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</si>
  <si>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</si>
  <si>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</si>
  <si>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</si>
  <si>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</si>
  <si>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</si>
  <si>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</si>
  <si>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</si>
  <si>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</si>
  <si>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</si>
  <si>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</si>
  <si>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</si>
  <si>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</si>
  <si>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</si>
  <si>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</si>
  <si>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</si>
  <si>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</si>
  <si>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</si>
  <si>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</si>
  <si>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</si>
  <si>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</si>
  <si>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</si>
  <si>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</si>
  <si>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</si>
  <si>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</si>
  <si>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</si>
  <si>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</si>
  <si>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</si>
  <si>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</si>
  <si>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</si>
  <si>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</si>
  <si>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</si>
  <si>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</si>
  <si>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</si>
  <si>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</si>
  <si>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</si>
  <si>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</si>
  <si>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</si>
  <si>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</si>
  <si>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</si>
  <si>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</si>
  <si>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</si>
  <si>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</si>
  <si>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</si>
  <si>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</si>
  <si>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</si>
  <si>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</si>
  <si>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</si>
  <si>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</si>
  <si>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</si>
  <si>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</si>
  <si>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</si>
  <si>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</si>
  <si>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</si>
  <si>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</si>
  <si>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</si>
  <si>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</si>
  <si>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</si>
  <si>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</si>
  <si>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</si>
  <si>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</si>
  <si>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</si>
  <si>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</si>
  <si>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</si>
  <si>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</si>
  <si>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</si>
  <si>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</si>
  <si>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</si>
  <si>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</si>
  <si>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</si>
  <si>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</si>
  <si>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</si>
  <si>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</si>
  <si>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</si>
  <si>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</si>
  <si>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</si>
  <si>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</si>
  <si>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</si>
  <si>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</si>
  <si>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</si>
  <si>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</si>
  <si>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</si>
  <si>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</si>
  <si>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</si>
  <si>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</si>
  <si>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</si>
  <si>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</si>
  <si>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</si>
  <si>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</si>
  <si>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</si>
  <si>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</si>
  <si>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</si>
  <si>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</si>
  <si>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</si>
  <si>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</si>
  <si>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</si>
  <si>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</si>
  <si>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</si>
  <si>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</si>
  <si>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</si>
  <si>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</si>
  <si>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</si>
  <si>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</si>
  <si>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</si>
  <si>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</si>
  <si>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</si>
  <si>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</si>
  <si>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</si>
  <si>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</si>
  <si>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</si>
  <si>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</si>
  <si>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</si>
  <si>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</si>
  <si>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</si>
  <si>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</si>
  <si>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</si>
  <si>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</si>
  <si>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</si>
  <si>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</si>
  <si>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</si>
  <si>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</si>
  <si>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</si>
  <si>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</si>
  <si>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</si>
  <si>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</si>
  <si>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</si>
  <si>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</si>
  <si>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</si>
  <si>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</si>
  <si>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</si>
  <si>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</si>
  <si>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</si>
  <si>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</si>
  <si>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</si>
  <si>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</si>
  <si>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</si>
  <si>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</si>
  <si>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</si>
  <si>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</si>
  <si>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</si>
  <si>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</si>
  <si>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</si>
  <si>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</si>
  <si>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</si>
  <si>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</si>
  <si>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</si>
  <si>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</si>
  <si>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</si>
  <si>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</si>
  <si>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</si>
  <si>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</si>
  <si>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</si>
  <si>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</si>
  <si>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</si>
  <si>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</si>
  <si>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</si>
  <si>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</si>
  <si>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</si>
  <si>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</si>
  <si>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</si>
  <si>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</si>
  <si>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</si>
  <si>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</si>
  <si>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</si>
  <si>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</si>
  <si>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</si>
  <si>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</si>
  <si>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</si>
  <si>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</si>
  <si>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</si>
  <si>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</si>
  <si>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</si>
  <si>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</si>
  <si>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</si>
  <si>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</si>
  <si>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</si>
  <si>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</si>
  <si>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</si>
  <si>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</si>
  <si>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</si>
  <si>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</si>
  <si>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</si>
  <si>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</si>
  <si>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</si>
  <si>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</si>
  <si>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</si>
  <si>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</si>
  <si>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</si>
  <si>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</si>
  <si>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</si>
  <si>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</si>
  <si>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</si>
  <si>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</si>
  <si>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</si>
  <si>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</si>
  <si>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</si>
  <si>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</si>
  <si>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</si>
  <si>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</si>
  <si>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</si>
  <si>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</si>
  <si>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</si>
  <si>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</si>
  <si>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</si>
  <si>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</si>
  <si>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</si>
  <si>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</si>
  <si>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</si>
  <si>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</si>
  <si>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</si>
  <si>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</si>
  <si>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</si>
  <si>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</si>
  <si>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</si>
  <si>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</si>
  <si>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</si>
  <si>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</si>
  <si>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</si>
  <si>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</si>
  <si>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</si>
  <si>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</si>
  <si>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</si>
  <si>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</si>
  <si>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</si>
  <si>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</si>
  <si>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</si>
  <si>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</si>
  <si>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</si>
  <si>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</si>
  <si>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</si>
  <si>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</si>
  <si>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</si>
  <si>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</si>
  <si>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</si>
  <si>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</si>
  <si>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</si>
  <si>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</si>
  <si>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</si>
  <si>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</si>
  <si>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</si>
  <si>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</si>
  <si>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</si>
  <si>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</si>
  <si>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</si>
  <si>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</si>
  <si>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</si>
  <si>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</si>
  <si>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</si>
  <si>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</si>
  <si>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</si>
  <si>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</si>
  <si>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</si>
  <si>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</si>
  <si>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</si>
  <si>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</si>
  <si>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</si>
  <si>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</si>
  <si>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</si>
  <si>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</si>
  <si>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</si>
  <si>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</si>
  <si>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</si>
  <si>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</si>
  <si>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</si>
  <si>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</si>
  <si>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</si>
  <si>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</si>
  <si>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</si>
  <si>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</si>
  <si>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</si>
  <si>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</si>
  <si>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</si>
  <si>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</si>
  <si>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</si>
  <si>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</si>
  <si>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</si>
  <si>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</si>
  <si>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</si>
  <si>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</si>
  <si>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</si>
  <si>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</si>
  <si>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</si>
  <si>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</si>
  <si>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</si>
  <si>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</si>
  <si>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</si>
  <si>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</si>
  <si>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</si>
  <si>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</si>
  <si>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</si>
  <si>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</si>
  <si>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</si>
  <si>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</si>
  <si>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</si>
  <si>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</si>
  <si>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</si>
  <si>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</si>
  <si>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</si>
  <si>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</si>
  <si>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</si>
  <si>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</si>
  <si>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</si>
  <si>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</si>
  <si>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</si>
  <si>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</si>
  <si>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</si>
  <si>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</si>
  <si>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</si>
  <si>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</si>
  <si>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</si>
  <si>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</si>
  <si>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</si>
  <si>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</si>
  <si>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</si>
  <si>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</si>
  <si>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</si>
  <si>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</si>
  <si>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</si>
  <si>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</si>
  <si>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</si>
  <si>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</si>
  <si>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</si>
  <si>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</si>
  <si>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</si>
  <si>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</si>
  <si>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</si>
  <si>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</si>
  <si>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</si>
  <si>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</si>
  <si>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</si>
  <si>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</si>
  <si>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</si>
  <si>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</si>
  <si>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</si>
  <si>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</si>
  <si>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</si>
  <si>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</si>
  <si>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</si>
  <si>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</si>
  <si>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</si>
  <si>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</si>
  <si>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</si>
  <si>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</si>
  <si>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</si>
  <si>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</si>
  <si>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</si>
  <si>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</si>
  <si>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</si>
  <si>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</si>
  <si>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</si>
  <si>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</si>
  <si>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</si>
  <si>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</si>
  <si>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</si>
  <si>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</si>
  <si>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</si>
  <si>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</si>
  <si>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</si>
  <si>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</si>
  <si>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</si>
  <si>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</si>
  <si>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</si>
  <si>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</si>
  <si>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</si>
  <si>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</si>
  <si>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</si>
  <si>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</si>
  <si>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</si>
  <si>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</si>
  <si>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</si>
  <si>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</si>
  <si>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</si>
  <si>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</si>
  <si>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</si>
  <si>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</si>
  <si>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</si>
  <si>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</si>
  <si>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</si>
  <si>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</si>
  <si>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</si>
  <si>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</si>
  <si>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</si>
  <si>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</si>
  <si>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</si>
  <si>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</si>
  <si>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</si>
  <si>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</si>
  <si>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</si>
  <si>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</si>
  <si>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</si>
  <si>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</si>
  <si>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</si>
  <si>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</si>
  <si>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</si>
  <si>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</si>
  <si>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</si>
  <si>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</si>
  <si>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</si>
  <si>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</si>
  <si>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</si>
  <si>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</si>
  <si>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</si>
  <si>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</si>
  <si>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</si>
  <si>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</si>
  <si>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</si>
  <si>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</si>
  <si>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</si>
  <si>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</si>
  <si>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</si>
  <si>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</si>
  <si>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</si>
  <si>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</si>
  <si>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</si>
  <si>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</si>
  <si>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</si>
  <si>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</si>
  <si>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</si>
  <si>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</si>
  <si>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</si>
  <si>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</si>
  <si>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</si>
  <si>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</si>
  <si>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</si>
  <si>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</si>
  <si>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</si>
  <si>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</si>
  <si>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</si>
  <si>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</si>
  <si>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</si>
  <si>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</si>
  <si>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</si>
  <si>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</si>
  <si>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</si>
  <si>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</si>
  <si>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</si>
  <si>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</si>
  <si>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</si>
  <si>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</si>
  <si>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</si>
  <si>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</si>
  <si>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</si>
  <si>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</si>
  <si>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</si>
  <si>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</si>
  <si>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</si>
  <si>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</si>
  <si>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</si>
  <si>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</si>
  <si>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</si>
  <si>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</si>
  <si>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</si>
  <si>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</si>
  <si>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</si>
  <si>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</si>
  <si>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</si>
  <si>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</si>
  <si>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</si>
  <si>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</si>
  <si>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</si>
  <si>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</si>
  <si>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</si>
  <si>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</si>
  <si>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</si>
  <si>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</si>
  <si>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</si>
  <si>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</si>
  <si>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</si>
  <si>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</si>
  <si>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</si>
  <si>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</si>
  <si>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</si>
  <si>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</si>
  <si>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</si>
  <si>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</si>
  <si>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</si>
  <si>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</si>
  <si>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</si>
  <si>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</si>
  <si>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</si>
  <si>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</si>
  <si>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</si>
  <si>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</si>
  <si>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</si>
  <si>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</si>
  <si>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</si>
  <si>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</si>
  <si>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</si>
  <si>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</si>
  <si>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</si>
  <si>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</si>
  <si>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</si>
  <si>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</si>
  <si>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</si>
  <si>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</si>
  <si>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</si>
  <si>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</si>
  <si>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</si>
  <si>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</si>
  <si>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</si>
  <si>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</si>
  <si>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</si>
  <si>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</si>
  <si>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</si>
  <si>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</si>
  <si>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</si>
  <si>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</si>
  <si>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</si>
  <si>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</si>
  <si>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</si>
  <si>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</si>
  <si>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</si>
  <si>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</si>
  <si>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</si>
  <si>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</si>
  <si>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</si>
  <si>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</si>
  <si>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</si>
  <si>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</si>
  <si>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</si>
  <si>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</si>
  <si>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</si>
  <si>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</si>
  <si>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</si>
  <si>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</si>
  <si>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</si>
  <si>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</si>
  <si>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</si>
  <si>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</si>
  <si>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</si>
  <si>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</si>
  <si>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</si>
  <si>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</si>
  <si>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</si>
  <si>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</si>
  <si>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</si>
  <si>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</si>
  <si>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</si>
  <si>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</si>
  <si>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</si>
  <si>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</si>
  <si>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</si>
  <si>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</si>
  <si>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</si>
  <si>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</si>
  <si>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</si>
  <si>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</si>
  <si>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</si>
  <si>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</si>
  <si>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</si>
  <si>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</si>
  <si>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</si>
  <si>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</si>
  <si>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</si>
  <si>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</si>
  <si>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</si>
  <si>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</si>
  <si>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</si>
  <si>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</si>
  <si>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</si>
  <si>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</si>
  <si>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</si>
  <si>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</si>
  <si>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</si>
  <si>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</si>
  <si>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</si>
  <si>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</si>
  <si>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</si>
  <si>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</si>
  <si>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</si>
  <si>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</si>
  <si>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</si>
  <si>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</si>
  <si>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</si>
  <si>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</si>
  <si>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</si>
  <si>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</si>
  <si>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</si>
  <si>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</si>
  <si>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</si>
  <si>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</si>
  <si>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</si>
  <si>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</si>
  <si>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</si>
  <si>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</si>
  <si>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</si>
  <si>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</si>
  <si>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</si>
  <si>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</si>
  <si>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</si>
  <si>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</si>
  <si>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</si>
  <si>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</si>
  <si>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</si>
  <si>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</si>
  <si>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</si>
  <si>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</si>
  <si>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</si>
  <si>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</si>
  <si>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</si>
  <si>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</si>
  <si>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</si>
  <si>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</si>
  <si>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</si>
  <si>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</si>
  <si>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</si>
  <si>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</si>
  <si>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</si>
  <si>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</si>
  <si>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</si>
  <si>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</si>
  <si>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</si>
  <si>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</si>
  <si>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</si>
  <si>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</si>
  <si>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</si>
  <si>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</si>
  <si>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</si>
  <si>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</si>
  <si>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</si>
  <si>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</si>
  <si>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</si>
  <si>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</si>
  <si>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</si>
  <si>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</si>
  <si>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</si>
  <si>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</si>
  <si>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</si>
  <si>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</si>
  <si>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</si>
  <si>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</si>
  <si>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</si>
  <si>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</si>
  <si>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</si>
  <si>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</si>
  <si>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</si>
  <si>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</si>
  <si>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</si>
  <si>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</si>
  <si>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</si>
  <si>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</si>
  <si>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</si>
  <si>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</si>
  <si>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</si>
  <si>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</si>
  <si>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</si>
  <si>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</si>
  <si>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</si>
  <si>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</si>
  <si>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</si>
  <si>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</si>
  <si>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</si>
  <si>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</si>
  <si>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</si>
  <si>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</si>
  <si>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</si>
  <si>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</si>
  <si>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</si>
  <si>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</si>
  <si>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</si>
  <si>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</si>
  <si>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</si>
  <si>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</si>
  <si>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</si>
  <si>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</si>
  <si>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</si>
  <si>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</si>
  <si>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</si>
  <si>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</si>
  <si>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</si>
  <si>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</si>
  <si>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</si>
  <si>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</si>
  <si>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</si>
  <si>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</si>
  <si>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</si>
  <si>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</si>
  <si>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</si>
  <si>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</si>
  <si>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</si>
  <si>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</si>
  <si>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</si>
  <si>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</si>
  <si>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</si>
  <si>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</si>
  <si>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</si>
  <si>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</si>
  <si>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</si>
  <si>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</si>
  <si>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</si>
  <si>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</si>
  <si>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</si>
  <si>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</si>
  <si>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</si>
  <si>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</si>
  <si>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</si>
  <si>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</si>
  <si>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</si>
  <si>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</si>
  <si>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</si>
  <si>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</si>
  <si>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</si>
  <si>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</si>
  <si>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</si>
  <si>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</si>
  <si>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</si>
  <si>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</si>
  <si>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</si>
  <si>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</si>
  <si>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</si>
  <si>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</si>
  <si>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</si>
  <si>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</si>
  <si>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</si>
  <si>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</si>
  <si>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</si>
  <si>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</si>
  <si>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</si>
  <si>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</si>
  <si>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</si>
  <si>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</si>
  <si>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</si>
  <si>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</si>
  <si>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</si>
  <si>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</si>
  <si>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</si>
  <si>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</si>
  <si>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</si>
  <si>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</si>
  <si>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</si>
  <si>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</si>
  <si>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</si>
  <si>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</si>
  <si>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</si>
  <si>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</si>
  <si>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</si>
  <si>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</si>
  <si>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</si>
  <si>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</si>
  <si>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</si>
  <si>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</si>
  <si>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</si>
  <si>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</si>
  <si>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</si>
  <si>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</si>
  <si>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</si>
  <si>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</si>
  <si>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</si>
  <si>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</si>
  <si>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</si>
  <si>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</si>
  <si>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</si>
  <si>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</si>
  <si>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</si>
  <si>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</si>
  <si>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</si>
  <si>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</si>
  <si>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</si>
  <si>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</si>
  <si>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</si>
  <si>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</si>
  <si>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</si>
  <si>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</si>
  <si>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</si>
  <si>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</si>
  <si>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</si>
  <si>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</si>
  <si>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</si>
  <si>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</si>
  <si>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</si>
  <si>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</si>
  <si>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</si>
  <si>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</si>
  <si>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</si>
  <si>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</si>
  <si>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</si>
  <si>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</si>
  <si>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</si>
  <si>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</si>
  <si>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</si>
  <si>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</si>
  <si>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</si>
  <si>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</si>
  <si>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</si>
  <si>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</si>
  <si>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</si>
  <si>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</si>
  <si>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</si>
  <si>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</si>
  <si>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</si>
  <si>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</si>
  <si>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</si>
  <si>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</si>
  <si>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</si>
  <si>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</si>
  <si>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</si>
  <si>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</si>
  <si>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</si>
  <si>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</si>
  <si>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</si>
  <si>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</si>
  <si>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</si>
  <si>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</si>
  <si>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</si>
  <si>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</si>
  <si>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</si>
  <si>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</si>
  <si>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</si>
  <si>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</si>
  <si>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</si>
  <si>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</si>
  <si>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</si>
  <si>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</si>
  <si>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</si>
  <si>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</si>
  <si>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</si>
  <si>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</si>
  <si>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</si>
  <si>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</si>
  <si>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</si>
  <si>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</si>
  <si>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</si>
  <si>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</si>
  <si>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</si>
  <si>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</si>
  <si>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</si>
  <si>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</si>
  <si>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</si>
  <si>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</si>
  <si>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</si>
  <si>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</si>
  <si>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</si>
  <si>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</si>
  <si>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</si>
  <si>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</si>
  <si>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</si>
  <si>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</si>
  <si>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</si>
  <si>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</si>
  <si>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</si>
  <si>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</si>
  <si>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</si>
  <si>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</si>
  <si>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</si>
  <si>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</si>
  <si>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</si>
  <si>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</si>
  <si>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</si>
  <si>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</si>
  <si>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</si>
  <si>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</si>
  <si>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</si>
  <si>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</si>
  <si>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</si>
  <si>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</si>
  <si>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</si>
  <si>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</si>
  <si>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</si>
  <si>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</si>
  <si>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</si>
  <si>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</si>
  <si>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</si>
  <si>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</si>
  <si>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</si>
  <si>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</si>
  <si>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</si>
  <si>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</si>
  <si>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</si>
  <si>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</si>
  <si>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</si>
  <si>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</si>
  <si>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</si>
  <si>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</si>
  <si>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</si>
  <si>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</si>
  <si>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</si>
  <si>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</si>
  <si>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</si>
  <si>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</si>
  <si>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</si>
  <si>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</si>
  <si>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</si>
  <si>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</si>
  <si>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</si>
  <si>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</si>
  <si>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</si>
  <si>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</si>
  <si>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</si>
  <si>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</si>
  <si>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</si>
  <si>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</si>
  <si>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</si>
  <si>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</si>
  <si>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</si>
  <si>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</si>
  <si>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</si>
  <si>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</si>
  <si>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</si>
  <si>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</si>
  <si>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</si>
  <si>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</si>
  <si>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</si>
  <si>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</si>
  <si>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</si>
  <si>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</si>
  <si>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</si>
  <si>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</si>
  <si>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</si>
  <si>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</si>
  <si>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</si>
  <si>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</si>
  <si>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</si>
  <si>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</si>
  <si>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</si>
  <si>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</si>
  <si>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</si>
  <si>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</si>
  <si>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</si>
  <si>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</si>
  <si>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</si>
  <si>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</si>
  <si>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</si>
  <si>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</si>
  <si>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</si>
  <si>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</si>
  <si>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</si>
  <si>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</si>
  <si>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</si>
  <si>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</si>
  <si>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</si>
  <si>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</si>
  <si>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</si>
  <si>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</si>
  <si>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</si>
  <si>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</si>
  <si>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</si>
  <si>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</si>
  <si>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</si>
  <si>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</si>
  <si>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</si>
  <si>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</si>
  <si>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</si>
  <si>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</si>
  <si>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</si>
  <si>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</si>
  <si>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</si>
  <si>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</si>
  <si>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</si>
  <si>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</si>
  <si>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</si>
  <si>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</si>
  <si>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</si>
  <si>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</si>
  <si>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</si>
  <si>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</si>
  <si>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</si>
  <si>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</si>
  <si>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</si>
  <si>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</si>
  <si>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</si>
  <si>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</si>
  <si>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</si>
  <si>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</si>
  <si>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</si>
  <si>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</si>
  <si>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</si>
  <si>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</si>
  <si>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</si>
  <si>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</si>
  <si>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</si>
  <si>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</si>
  <si>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</si>
  <si>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</si>
  <si>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</si>
  <si>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</si>
  <si>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</si>
  <si>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</si>
  <si>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</si>
  <si>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</si>
  <si>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</si>
  <si>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</si>
  <si>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</si>
  <si>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</si>
  <si>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</si>
  <si>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</si>
  <si>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</si>
  <si>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</si>
  <si>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</si>
  <si>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</si>
  <si>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</si>
  <si>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</si>
  <si>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</si>
  <si>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</si>
  <si>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</si>
  <si>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</si>
  <si>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</si>
  <si>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</si>
  <si>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</si>
  <si>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</si>
  <si>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</si>
  <si>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</si>
  <si>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</si>
  <si>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</si>
  <si>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</si>
  <si>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</si>
  <si>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</si>
  <si>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</si>
  <si>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</si>
  <si>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</si>
  <si>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</si>
  <si>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</si>
  <si>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</si>
  <si>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</si>
  <si>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</si>
  <si>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</si>
  <si>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</si>
  <si>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</si>
  <si>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</si>
  <si>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</si>
  <si>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</si>
  <si>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</si>
  <si>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</si>
  <si>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</si>
  <si>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</si>
  <si>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</si>
  <si>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</si>
  <si>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</si>
  <si>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</si>
  <si>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</si>
  <si>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</si>
  <si>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</si>
  <si>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</si>
  <si>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</si>
  <si>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</si>
  <si>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</si>
  <si>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</si>
  <si>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</si>
  <si>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</si>
  <si>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</si>
  <si>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</si>
  <si>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</si>
  <si>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</si>
  <si>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</si>
  <si>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</si>
  <si>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</si>
  <si>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</si>
  <si>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</si>
  <si>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</si>
  <si>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</si>
  <si>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</si>
  <si>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</si>
  <si>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</si>
  <si>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</si>
  <si>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</si>
  <si>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</si>
  <si>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</si>
  <si>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</si>
  <si>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</si>
  <si>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</si>
  <si>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</si>
  <si>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</si>
  <si>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</si>
  <si>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</si>
  <si>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</si>
  <si>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</si>
  <si>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</si>
  <si>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</si>
  <si>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</si>
  <si>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</si>
  <si>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</si>
  <si>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</si>
  <si>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</si>
  <si>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</si>
  <si>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</si>
  <si>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</si>
  <si>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</si>
  <si>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</si>
  <si>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</si>
  <si>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</si>
  <si>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</si>
  <si>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</si>
  <si>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</si>
  <si>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</si>
  <si>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</si>
  <si>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</si>
  <si>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</si>
  <si>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</si>
  <si>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</si>
  <si>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</si>
  <si>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</si>
  <si>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</si>
  <si>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</si>
  <si>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</si>
  <si>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</si>
  <si>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</si>
  <si>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</si>
  <si>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</si>
  <si>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</si>
  <si>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</si>
  <si>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</si>
  <si>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</si>
  <si>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</si>
  <si>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</si>
  <si>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</si>
  <si>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</si>
  <si>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</si>
  <si>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</si>
  <si>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</si>
  <si>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</si>
  <si>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</si>
  <si>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</si>
  <si>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</si>
  <si>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</si>
  <si>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</si>
  <si>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</si>
  <si>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</si>
  <si>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</si>
  <si>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</si>
  <si>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</si>
  <si>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</si>
  <si>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</si>
  <si>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</si>
  <si>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</si>
  <si>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</si>
  <si>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</si>
  <si>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</si>
  <si>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</si>
  <si>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</si>
  <si>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</si>
  <si>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</si>
  <si>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</si>
  <si>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</si>
  <si>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</si>
  <si>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</si>
  <si>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</si>
  <si>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</si>
  <si>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</si>
  <si>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</si>
  <si>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</si>
  <si>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</si>
  <si>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</si>
  <si>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</si>
  <si>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</si>
  <si>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</si>
  <si>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</si>
  <si>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</si>
  <si>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</si>
  <si>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</si>
  <si>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</si>
  <si>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</si>
  <si>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</si>
  <si>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</si>
  <si>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</si>
  <si>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</si>
  <si>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</si>
  <si>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</si>
  <si>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</si>
  <si>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</si>
  <si>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</si>
  <si>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</si>
  <si>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</si>
  <si>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</si>
  <si>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</si>
  <si>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</si>
  <si>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</si>
  <si>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</si>
  <si>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</si>
  <si>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</si>
  <si>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</si>
  <si>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</si>
  <si>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</si>
  <si>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</si>
  <si>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</si>
  <si>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</si>
  <si>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</si>
  <si>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</si>
  <si>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</si>
  <si>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</si>
  <si>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</si>
  <si>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</si>
  <si>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</si>
  <si>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</si>
  <si>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</si>
  <si>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</si>
  <si>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</si>
  <si>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</si>
  <si>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</si>
  <si>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</si>
  <si>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</si>
  <si>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</si>
  <si>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</si>
  <si>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</si>
  <si>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</si>
  <si>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</si>
  <si>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</si>
  <si>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</si>
  <si>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</si>
  <si>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</si>
  <si>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</si>
  <si>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</si>
  <si>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</si>
  <si>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</si>
  <si>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</si>
  <si>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</si>
  <si>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</si>
  <si>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</si>
  <si>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</si>
  <si>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</si>
  <si>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</si>
  <si>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</si>
  <si>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</si>
  <si>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</si>
  <si>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</si>
  <si>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</si>
  <si>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</si>
  <si>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</si>
  <si>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</si>
  <si>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</si>
  <si>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</si>
  <si>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</si>
  <si>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</si>
  <si>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</si>
  <si>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</si>
  <si>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</si>
  <si>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</si>
  <si>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</si>
  <si>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</si>
  <si>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</si>
  <si>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</si>
  <si>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</si>
  <si>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</si>
  <si>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</si>
  <si>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</si>
  <si>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</si>
  <si>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</si>
  <si>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</si>
  <si>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</si>
  <si>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</si>
  <si>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</si>
  <si>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</si>
  <si>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</si>
  <si>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</si>
  <si>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</si>
  <si>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</si>
  <si>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</si>
  <si>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</si>
  <si>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</si>
  <si>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</si>
  <si>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</si>
  <si>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</si>
  <si>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</si>
  <si>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</si>
  <si>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</si>
  <si>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</si>
  <si>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</si>
  <si>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</si>
  <si>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</si>
  <si>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</si>
  <si>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</si>
  <si>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</si>
  <si>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</si>
  <si>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</si>
  <si>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</si>
  <si>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</si>
  <si>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</si>
  <si>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</si>
  <si>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</si>
  <si>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</si>
  <si>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</si>
  <si>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</si>
  <si>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</si>
  <si>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</si>
  <si>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</si>
  <si>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</si>
  <si>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</si>
  <si>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</si>
  <si>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</si>
  <si>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</si>
  <si>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</si>
  <si>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</si>
  <si>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</si>
  <si>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</si>
  <si>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</si>
  <si>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</si>
  <si>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</si>
  <si>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</si>
  <si>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</si>
  <si>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</si>
  <si>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</si>
  <si>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</si>
  <si>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</si>
  <si>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</si>
  <si>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</si>
  <si>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</si>
  <si>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</si>
  <si>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</si>
  <si>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</si>
  <si>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</si>
  <si>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</si>
  <si>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</si>
  <si>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</si>
  <si>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</si>
  <si>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</si>
  <si>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</si>
  <si>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</si>
  <si>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</si>
  <si>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</si>
  <si>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</si>
  <si>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</si>
  <si>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</si>
  <si>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</si>
  <si>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</si>
  <si>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</si>
  <si>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</si>
  <si>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</si>
  <si>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</si>
  <si>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</si>
  <si>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</si>
  <si>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</si>
  <si>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</si>
  <si>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</si>
  <si>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</si>
  <si>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</si>
  <si>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</si>
  <si>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</si>
  <si>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</si>
  <si>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</si>
  <si>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</si>
  <si>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</si>
  <si>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</si>
  <si>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</si>
  <si>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</si>
  <si>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</si>
  <si>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</si>
  <si>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</si>
  <si>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</si>
  <si>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</si>
  <si>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</si>
  <si>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</si>
  <si>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</si>
  <si>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</si>
  <si>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</si>
  <si>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</si>
  <si>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</si>
  <si>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</si>
  <si>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</si>
  <si>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</si>
  <si>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</si>
  <si>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</si>
  <si>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</si>
  <si>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</si>
  <si>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</si>
  <si>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</si>
  <si>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</si>
  <si>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</si>
  <si>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</si>
  <si>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</si>
  <si>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</si>
  <si>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</si>
  <si>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</si>
  <si>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</si>
  <si>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</si>
  <si>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</si>
  <si>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</si>
  <si>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</si>
  <si>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</si>
  <si>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</si>
  <si>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</si>
  <si>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</si>
  <si>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</si>
  <si>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</si>
  <si>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</si>
  <si>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</si>
  <si>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</si>
  <si>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</si>
  <si>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</si>
  <si>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</si>
  <si>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</si>
  <si>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</si>
  <si>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</si>
  <si>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</si>
  <si>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</si>
  <si>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</si>
  <si>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</si>
  <si>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</si>
  <si>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</si>
  <si>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</si>
  <si>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</si>
  <si>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</si>
  <si>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</si>
  <si>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</si>
  <si>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</si>
  <si>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</si>
  <si>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</si>
  <si>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</si>
  <si>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</si>
  <si>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</si>
  <si>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</si>
  <si>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</si>
  <si>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</si>
  <si>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</si>
  <si>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</si>
  <si>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</si>
  <si>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</si>
  <si>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</si>
  <si>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</si>
  <si>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</si>
  <si>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</si>
  <si>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</si>
  <si>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</si>
  <si>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</si>
  <si>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</si>
  <si>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</si>
  <si>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</si>
  <si>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</si>
  <si>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</si>
  <si>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</si>
  <si>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</si>
  <si>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</si>
  <si>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</si>
  <si>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</si>
  <si>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</si>
  <si>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</si>
  <si>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</si>
  <si>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</si>
  <si>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</si>
  <si>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</si>
  <si>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</si>
  <si>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</si>
  <si>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</si>
  <si>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</si>
  <si>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</si>
  <si>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</si>
  <si>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</si>
  <si>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</si>
  <si>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</si>
  <si>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</si>
  <si>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</si>
  <si>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</si>
  <si>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</si>
  <si>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</si>
  <si>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</si>
  <si>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</si>
  <si>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</si>
  <si>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</si>
  <si>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</si>
  <si>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</si>
  <si>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</si>
  <si>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</si>
  <si>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</si>
  <si>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</si>
  <si>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</si>
  <si>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</si>
  <si>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</si>
  <si>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</si>
  <si>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</si>
  <si>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</si>
  <si>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</si>
  <si>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</si>
  <si>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</si>
  <si>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</si>
  <si>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</si>
  <si>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</si>
  <si>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</si>
  <si>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</si>
  <si>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</si>
  <si>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</si>
  <si>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</si>
  <si>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</si>
  <si>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</si>
  <si>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</si>
  <si>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</si>
  <si>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</si>
  <si>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</si>
  <si>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</si>
  <si>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</si>
  <si>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</si>
  <si>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</si>
  <si>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</si>
  <si>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</si>
  <si>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</si>
  <si>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</si>
  <si>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</si>
  <si>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</si>
  <si>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</si>
  <si>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</si>
  <si>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</si>
  <si>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</si>
  <si>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</si>
  <si>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</si>
  <si>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</si>
  <si>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</si>
  <si>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</si>
  <si>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</si>
  <si>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</si>
  <si>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</si>
  <si>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</si>
  <si>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</si>
  <si>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</si>
  <si>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</si>
  <si>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</si>
  <si>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</si>
  <si>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</si>
  <si>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</si>
  <si>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</si>
  <si>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</si>
  <si>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</si>
  <si>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</si>
  <si>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</si>
  <si>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</si>
  <si>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</si>
  <si>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</si>
  <si>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</si>
  <si>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</si>
  <si>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</si>
  <si>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</si>
  <si>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</si>
  <si>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</si>
  <si>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</si>
  <si>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</si>
  <si>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</si>
  <si>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</si>
  <si>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</si>
  <si>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</si>
  <si>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</si>
  <si>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</si>
  <si>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</si>
  <si>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</si>
  <si>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</si>
  <si>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</si>
  <si>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</si>
  <si>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</si>
  <si>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</si>
  <si>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</si>
  <si>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</si>
  <si>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</si>
  <si>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</si>
  <si>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</si>
  <si>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</si>
  <si>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</si>
  <si>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</si>
  <si>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</si>
  <si>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</si>
  <si>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</si>
  <si>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</si>
  <si>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</si>
  <si>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</si>
  <si>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</si>
  <si>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</si>
  <si>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</si>
  <si>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</si>
  <si>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</si>
  <si>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</si>
  <si>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</si>
  <si>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</si>
  <si>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</si>
  <si>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</si>
  <si>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</si>
  <si>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</si>
  <si>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</si>
  <si>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</si>
  <si>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</si>
  <si>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</si>
  <si>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</si>
  <si>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</si>
  <si>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</si>
  <si>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</si>
  <si>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</si>
  <si>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</si>
  <si>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</si>
  <si>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</si>
  <si>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</si>
  <si>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</si>
  <si>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</si>
  <si>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</si>
  <si>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</si>
  <si>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</si>
  <si>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</si>
  <si>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</si>
  <si>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</si>
  <si>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</si>
  <si>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</si>
  <si>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</si>
  <si>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</si>
  <si>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</si>
  <si>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</si>
  <si>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</si>
  <si>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</si>
  <si>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</si>
  <si>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</si>
  <si>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</si>
  <si>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</si>
  <si>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</si>
  <si>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</si>
  <si>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</si>
  <si>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</si>
  <si>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</si>
  <si>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</si>
  <si>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</si>
  <si>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</si>
  <si>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</si>
  <si>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</si>
  <si>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</si>
  <si>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</si>
  <si>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</si>
  <si>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</si>
  <si>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</si>
  <si>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</si>
  <si>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</si>
  <si>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</si>
  <si>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</si>
  <si>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</si>
  <si>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</si>
  <si>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</si>
  <si>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</si>
  <si>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</si>
  <si>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</si>
  <si>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</si>
  <si>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</si>
  <si>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</si>
  <si>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</si>
  <si>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</si>
  <si>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</si>
  <si>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</si>
  <si>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</si>
  <si>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</si>
  <si>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</si>
  <si>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</si>
  <si>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</si>
  <si>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</si>
  <si>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</si>
  <si>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</si>
  <si>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</si>
  <si>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</si>
  <si>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</si>
  <si>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</si>
  <si>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</si>
  <si>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</si>
  <si>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</si>
  <si>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</si>
  <si>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</si>
  <si>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</si>
  <si>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</si>
  <si>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</si>
  <si>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</si>
  <si>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</si>
  <si>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</si>
  <si>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</si>
  <si>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</si>
  <si>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</si>
  <si>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</si>
  <si>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</si>
  <si>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</si>
  <si>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</si>
  <si>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</si>
  <si>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</si>
  <si>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</si>
  <si>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</si>
  <si>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</si>
  <si>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</si>
  <si>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</si>
  <si>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</si>
  <si>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</si>
  <si>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</si>
  <si>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</si>
  <si>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</si>
  <si>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</si>
  <si>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</si>
  <si>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</si>
  <si>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</si>
  <si>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</si>
  <si>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</si>
  <si>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</si>
  <si>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</si>
  <si>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</si>
  <si>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</si>
  <si>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</si>
  <si>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</si>
  <si>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</si>
  <si>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</si>
  <si>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</si>
  <si>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</si>
  <si>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</si>
  <si>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</si>
  <si>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</si>
  <si>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</si>
  <si>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</si>
  <si>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</si>
  <si>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</si>
  <si>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</si>
  <si>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</si>
  <si>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</si>
  <si>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</si>
  <si>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</si>
  <si>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</si>
  <si>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</si>
  <si>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</si>
  <si>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</si>
  <si>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</si>
  <si>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</si>
  <si>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</si>
  <si>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</si>
  <si>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</si>
  <si>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</si>
  <si>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</si>
  <si>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</si>
  <si>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</si>
  <si>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</si>
  <si>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</si>
  <si>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</si>
  <si>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</si>
  <si>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</si>
  <si>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</si>
  <si>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</si>
  <si>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</si>
  <si>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</si>
  <si>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</si>
  <si>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</si>
  <si>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</si>
  <si>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</si>
  <si>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</si>
  <si>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</si>
  <si>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</si>
  <si>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</si>
  <si>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</si>
  <si>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</si>
  <si>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</si>
  <si>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</si>
  <si>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</si>
  <si>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</si>
  <si>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</si>
  <si>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</si>
  <si>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</si>
  <si>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</si>
  <si>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</si>
  <si>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</si>
  <si>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</si>
  <si>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</si>
  <si>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</si>
  <si>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</si>
  <si>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</si>
  <si>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</si>
  <si>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</si>
  <si>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</si>
  <si>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</si>
  <si>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</si>
  <si>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</si>
  <si>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</si>
  <si>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</si>
  <si>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</si>
  <si>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</si>
  <si>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</si>
  <si>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</si>
  <si>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</si>
  <si>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</si>
  <si>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</si>
  <si>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</si>
  <si>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</si>
  <si>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</si>
  <si>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</si>
  <si>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</si>
  <si>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</si>
  <si>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</si>
  <si>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</si>
  <si>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</si>
  <si>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</si>
  <si>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</si>
  <si>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</si>
  <si>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</si>
  <si>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</si>
  <si>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</si>
  <si>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</si>
  <si>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</si>
  <si>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</si>
  <si>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</si>
  <si>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</si>
  <si>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</si>
  <si>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</si>
  <si>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</si>
  <si>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</si>
  <si>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</si>
  <si>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</si>
  <si>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</si>
  <si>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</si>
  <si>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</si>
  <si>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</si>
  <si>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</si>
  <si>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</si>
  <si>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</si>
  <si>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</si>
  <si>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</si>
  <si>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</si>
  <si>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</si>
  <si>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</si>
  <si>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</si>
  <si>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</si>
  <si>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</si>
  <si>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</si>
  <si>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</si>
  <si>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</si>
  <si>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</si>
  <si>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</si>
  <si>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</si>
  <si>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</si>
  <si>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</si>
  <si>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</si>
  <si>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</si>
  <si>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</si>
  <si>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</si>
  <si>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</si>
  <si>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</si>
  <si>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</si>
  <si>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</si>
  <si>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</si>
  <si>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</si>
  <si>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</si>
  <si>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</si>
  <si>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</si>
  <si>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</si>
  <si>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</si>
  <si>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</si>
  <si>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</si>
  <si>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</si>
  <si>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</si>
  <si>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</si>
  <si>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</si>
  <si>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</si>
  <si>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</si>
  <si>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</si>
  <si>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</si>
  <si>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</si>
  <si>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</si>
  <si>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</si>
  <si>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</si>
  <si>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</si>
  <si>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</si>
  <si>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</si>
  <si>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</si>
  <si>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</si>
  <si>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</si>
  <si>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</si>
  <si>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</si>
  <si>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</si>
  <si>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</si>
  <si>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</si>
  <si>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</si>
  <si>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</si>
  <si>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</si>
  <si>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</si>
  <si>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</si>
  <si>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</si>
  <si>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</si>
  <si>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</si>
  <si>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</si>
  <si>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</si>
  <si>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</si>
  <si>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</si>
  <si>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</si>
  <si>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</si>
  <si>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</si>
  <si>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</si>
  <si>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</si>
  <si>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</si>
  <si>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</si>
  <si>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</si>
  <si>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</si>
  <si>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</si>
  <si>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</si>
  <si>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</si>
  <si>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</si>
  <si>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</si>
  <si>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</si>
  <si>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</si>
  <si>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</si>
  <si>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</si>
  <si>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</si>
  <si>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</si>
  <si>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</si>
  <si>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</si>
  <si>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</si>
  <si>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</si>
  <si>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</si>
  <si>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</si>
  <si>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</si>
  <si>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</si>
  <si>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</si>
  <si>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</si>
  <si>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</si>
  <si>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</si>
  <si>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</si>
  <si>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</si>
  <si>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</si>
  <si>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</si>
  <si>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</si>
  <si>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</si>
  <si>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</si>
  <si>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</si>
  <si>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</si>
  <si>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</si>
  <si>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</si>
  <si>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</si>
  <si>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</si>
  <si>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</si>
  <si>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</si>
  <si>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</si>
  <si>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</si>
  <si>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</si>
  <si>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</si>
  <si>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</si>
  <si>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</si>
  <si>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</si>
  <si>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</si>
  <si>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</si>
  <si>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</si>
  <si>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</si>
  <si>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</si>
  <si>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</si>
  <si>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</si>
  <si>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</si>
  <si>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</si>
  <si>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</si>
  <si>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</si>
  <si>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</si>
  <si>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</si>
  <si>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</si>
  <si>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</si>
  <si>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</si>
  <si>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</si>
  <si>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</si>
  <si>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</si>
  <si>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</si>
  <si>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</si>
  <si>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</si>
  <si>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</si>
  <si>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</si>
  <si>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</si>
  <si>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</si>
  <si>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</si>
  <si>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</si>
  <si>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</si>
  <si>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</si>
  <si>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</si>
  <si>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</si>
  <si>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</si>
  <si>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</si>
  <si>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</si>
  <si>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</si>
  <si>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</si>
  <si>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</si>
  <si>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</si>
  <si>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</si>
  <si>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</si>
  <si>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</si>
  <si>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</si>
  <si>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</si>
  <si>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</si>
  <si>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</si>
  <si>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</si>
  <si>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</si>
  <si>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</si>
  <si>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</si>
  <si>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</si>
  <si>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</si>
  <si>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</si>
  <si>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</si>
  <si>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</si>
  <si>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</si>
  <si>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</si>
  <si>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</si>
  <si>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</si>
  <si>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</si>
  <si>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</si>
  <si>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</si>
  <si>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</si>
  <si>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</si>
  <si>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</si>
  <si>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</si>
  <si>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</si>
  <si>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</si>
  <si>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</si>
  <si>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</si>
  <si>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</si>
  <si>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</si>
  <si>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</si>
  <si>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</si>
  <si>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</si>
  <si>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</si>
  <si>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</si>
  <si>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</si>
  <si>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</si>
  <si>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</si>
  <si>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</si>
  <si>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</si>
  <si>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</si>
  <si>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</si>
  <si>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</si>
  <si>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</si>
  <si>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</si>
  <si>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</si>
  <si>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</si>
  <si>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</si>
  <si>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</si>
  <si>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</si>
  <si>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</si>
  <si>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</si>
  <si>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</si>
  <si>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</si>
  <si>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</si>
  <si>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</si>
  <si>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</si>
  <si>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</si>
  <si>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</si>
  <si>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</si>
  <si>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</si>
  <si>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</si>
  <si>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</si>
  <si>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</si>
  <si>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</si>
  <si>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</si>
  <si>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</si>
  <si>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</si>
  <si>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</si>
  <si>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</si>
  <si>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</si>
  <si>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</si>
  <si>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</si>
  <si>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</si>
  <si>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</si>
  <si>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</si>
  <si>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</si>
  <si>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</si>
  <si>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</si>
  <si>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</si>
  <si>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</si>
  <si>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</si>
  <si>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</si>
  <si>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</si>
  <si>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</si>
  <si>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</si>
  <si>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</si>
  <si>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</si>
  <si>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</si>
  <si>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</si>
  <si>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</si>
  <si>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</si>
  <si>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</si>
  <si>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</si>
  <si>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</si>
  <si>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</si>
  <si>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</si>
  <si>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</si>
  <si>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</si>
  <si>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</si>
  <si>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</si>
  <si>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</si>
  <si>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</si>
  <si>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</si>
  <si>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</si>
  <si>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</si>
  <si>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</si>
  <si>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</si>
  <si>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</si>
  <si>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</si>
  <si>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</si>
  <si>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</si>
  <si>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</si>
  <si>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</si>
  <si>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</si>
  <si>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</si>
  <si>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</si>
  <si>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</si>
  <si>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</si>
  <si>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</si>
  <si>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</si>
  <si>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</si>
  <si>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</si>
  <si>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</si>
  <si>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</si>
  <si>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</si>
  <si>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</si>
  <si>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</si>
  <si>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</si>
  <si>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</si>
  <si>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</si>
  <si>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</si>
  <si>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</si>
  <si>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</si>
  <si>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</si>
  <si>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</si>
  <si>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</si>
  <si>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</si>
  <si>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</si>
  <si>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</si>
  <si>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</si>
  <si>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</si>
  <si>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</si>
  <si>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</si>
  <si>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</si>
  <si>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</si>
  <si>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</si>
  <si>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</si>
  <si>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</si>
  <si>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</si>
  <si>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</si>
  <si>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</si>
  <si>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</si>
  <si>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</si>
  <si>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</si>
  <si>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</si>
  <si>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</si>
  <si>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</si>
  <si>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</si>
  <si>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</si>
  <si>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</si>
  <si>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</si>
  <si>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</si>
  <si>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</si>
  <si>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</si>
  <si>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</si>
  <si>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</si>
  <si>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</si>
  <si>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</si>
  <si>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</si>
  <si>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</si>
  <si>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</si>
  <si>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</si>
  <si>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</si>
  <si>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</si>
  <si>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</si>
  <si>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</si>
  <si>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</si>
  <si>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</si>
  <si>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</si>
  <si>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</si>
  <si>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</si>
  <si>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</si>
  <si>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</si>
  <si>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</si>
  <si>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</si>
  <si>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</si>
  <si>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</si>
  <si>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</si>
  <si>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</si>
  <si>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</si>
  <si>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</si>
  <si>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</si>
  <si>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</si>
  <si>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</si>
  <si>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</si>
  <si>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</si>
  <si>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</si>
  <si>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</si>
  <si>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</si>
  <si>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</si>
  <si>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</si>
  <si>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</si>
  <si>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</si>
  <si>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</si>
  <si>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</si>
  <si>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</si>
  <si>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</si>
  <si>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</si>
  <si>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</si>
  <si>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</si>
  <si>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</si>
  <si>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</si>
  <si>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</si>
  <si>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</si>
  <si>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</si>
  <si>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</si>
  <si>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</si>
  <si>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</si>
  <si>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</si>
  <si>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</si>
  <si>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</si>
  <si>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</si>
  <si>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</si>
  <si>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</si>
  <si>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</si>
  <si>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</si>
  <si>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</si>
  <si>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</si>
  <si>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</si>
  <si>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</si>
  <si>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</si>
  <si>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</si>
  <si>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</si>
  <si>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</si>
  <si>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</si>
  <si>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</si>
  <si>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</si>
  <si>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</si>
  <si>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</si>
  <si>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</si>
  <si>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</si>
  <si>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</si>
  <si>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</si>
  <si>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</si>
  <si>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</si>
  <si>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</si>
  <si>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</si>
  <si>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</si>
  <si>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</si>
  <si>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</si>
  <si>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</si>
  <si>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</si>
  <si>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</si>
  <si>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</si>
  <si>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</si>
  <si>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</si>
  <si>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</si>
  <si>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</si>
  <si>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</si>
  <si>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</si>
  <si>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</si>
  <si>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</si>
  <si>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</si>
  <si>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</si>
  <si>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</si>
  <si>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</si>
  <si>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</si>
  <si>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</si>
  <si>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</si>
  <si>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</si>
  <si>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</si>
  <si>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</si>
  <si>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</si>
  <si>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</si>
  <si>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</si>
  <si>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</si>
  <si>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</si>
  <si>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</si>
  <si>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</si>
  <si>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</si>
  <si>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</si>
  <si>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</si>
  <si>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</si>
  <si>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</si>
  <si>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</si>
  <si>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</si>
  <si>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</si>
  <si>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</si>
  <si>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</si>
  <si>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</si>
  <si>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</si>
  <si>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</si>
  <si>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</si>
  <si>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</si>
  <si>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</si>
  <si>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</si>
  <si>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</si>
  <si>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</si>
  <si>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</si>
  <si>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</si>
  <si>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</si>
  <si>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</si>
  <si>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</si>
  <si>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</si>
  <si>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</si>
  <si>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</si>
  <si>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</si>
  <si>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</si>
  <si>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</si>
  <si>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</si>
  <si>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</si>
  <si>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</si>
  <si>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</si>
  <si>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</si>
  <si>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</si>
  <si>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</si>
  <si>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</si>
  <si>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</si>
  <si>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</si>
  <si>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</si>
  <si>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</si>
  <si>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</si>
  <si>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</si>
  <si>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</si>
  <si>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</si>
  <si>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</si>
  <si>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</si>
  <si>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</si>
  <si>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</si>
  <si>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</si>
  <si>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</si>
  <si>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</si>
  <si>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</si>
  <si>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</si>
  <si>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</si>
  <si>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</si>
  <si>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</si>
  <si>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</si>
  <si>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</si>
  <si>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</si>
  <si>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</si>
  <si>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</si>
  <si>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</si>
  <si>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</si>
  <si>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</si>
  <si>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</si>
  <si>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</si>
  <si>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</si>
  <si>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</si>
  <si>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</si>
  <si>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</si>
  <si>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</si>
  <si>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</si>
  <si>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</si>
  <si>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</si>
  <si>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</si>
  <si>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</si>
  <si>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</si>
  <si>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</si>
  <si>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</si>
  <si>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</si>
  <si>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</si>
  <si>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</si>
  <si>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</si>
  <si>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</si>
  <si>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</si>
  <si>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</si>
  <si>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</si>
  <si>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</si>
  <si>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</si>
  <si>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</si>
  <si>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</si>
  <si>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</si>
  <si>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</si>
  <si>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</si>
  <si>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</si>
  <si>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</si>
  <si>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</si>
  <si>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</si>
  <si>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</si>
  <si>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</si>
  <si>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</si>
  <si>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</si>
  <si>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</si>
  <si>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</si>
  <si>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</si>
  <si>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</si>
  <si>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</si>
  <si>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</si>
  <si>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</si>
  <si>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</si>
  <si>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</si>
  <si>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</si>
  <si>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</si>
  <si>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</si>
  <si>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</si>
  <si>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</si>
  <si>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</si>
  <si>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</si>
  <si>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</si>
  <si>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</si>
  <si>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</si>
  <si>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</si>
  <si>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</si>
  <si>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</si>
  <si>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</si>
  <si>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</si>
  <si>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</si>
  <si>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</si>
  <si>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</si>
  <si>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</si>
  <si>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</si>
  <si>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</si>
  <si>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</si>
  <si>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</si>
  <si>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</si>
  <si>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</si>
  <si>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</si>
  <si>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</si>
  <si>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</si>
  <si>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</si>
  <si>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</si>
  <si>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</si>
  <si>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</si>
  <si>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</si>
  <si>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</si>
  <si>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</si>
  <si>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</si>
  <si>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</si>
  <si>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</si>
  <si>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</si>
  <si>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</si>
  <si>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</si>
  <si>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</si>
  <si>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</si>
  <si>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</si>
  <si>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</si>
  <si>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</si>
  <si>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</si>
  <si>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</si>
  <si>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</si>
  <si>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</si>
  <si>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</si>
  <si>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</si>
  <si>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</si>
  <si>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</si>
  <si>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</si>
  <si>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</si>
  <si>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</si>
  <si>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</si>
  <si>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</si>
  <si>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</si>
  <si>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</si>
  <si>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</si>
  <si>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</si>
  <si>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</si>
  <si>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</si>
  <si>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</si>
  <si>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</si>
  <si>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</si>
  <si>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</si>
  <si>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</si>
  <si>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</si>
  <si>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</si>
  <si>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</si>
  <si>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</si>
  <si>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</si>
  <si>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</si>
  <si>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</si>
  <si>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</si>
  <si>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</si>
  <si>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</si>
  <si>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</si>
  <si>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</si>
  <si>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</si>
  <si>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</si>
  <si>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</si>
  <si>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</si>
  <si>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</si>
  <si>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</si>
  <si>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</si>
  <si>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</si>
  <si>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</si>
  <si>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</si>
  <si>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</si>
  <si>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</si>
  <si>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</si>
  <si>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</si>
  <si>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</si>
  <si>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</si>
  <si>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</si>
  <si>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</si>
  <si>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</si>
  <si>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</si>
  <si>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</si>
  <si>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</si>
  <si>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</si>
  <si>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</si>
  <si>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</si>
  <si>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</si>
  <si>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</si>
  <si>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</si>
  <si>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</si>
  <si>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</si>
  <si>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</si>
  <si>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</si>
  <si>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</si>
  <si>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</si>
  <si>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</si>
  <si>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</si>
  <si>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</si>
  <si>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</si>
  <si>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</si>
  <si>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</si>
  <si>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</si>
  <si>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</si>
  <si>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</si>
  <si>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</si>
  <si>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</si>
  <si>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</si>
  <si>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</si>
  <si>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</si>
  <si>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</si>
  <si>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</si>
  <si>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</si>
  <si>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</si>
  <si>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</si>
  <si>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</si>
  <si>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</si>
  <si>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</si>
  <si>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</si>
  <si>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</si>
  <si>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</si>
  <si>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</si>
  <si>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</si>
  <si>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</si>
  <si>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</si>
  <si>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</si>
  <si>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</si>
  <si>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</si>
  <si>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</si>
  <si>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</si>
  <si>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</si>
  <si>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</si>
  <si>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</si>
  <si>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</si>
  <si>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</si>
  <si>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</si>
  <si>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</si>
  <si>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</si>
  <si>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</si>
  <si>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</si>
  <si>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</si>
  <si>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</si>
  <si>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</si>
  <si>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</si>
  <si>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</si>
  <si>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</si>
  <si>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</si>
  <si>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</si>
  <si>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</si>
  <si>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</si>
  <si>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</si>
  <si>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</si>
  <si>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</si>
  <si>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</si>
  <si>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</si>
  <si>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</si>
  <si>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</si>
  <si>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</si>
  <si>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</si>
  <si>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</si>
  <si>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</si>
  <si>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</si>
  <si>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</si>
  <si>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</si>
  <si>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</si>
  <si>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</si>
  <si>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</si>
  <si>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</si>
  <si>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</si>
  <si>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</si>
  <si>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</si>
  <si>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</si>
  <si>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</si>
  <si>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</si>
  <si>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</si>
  <si>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</si>
  <si>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</si>
  <si>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</si>
  <si>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</si>
  <si>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</si>
  <si>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</si>
  <si>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</si>
  <si>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</si>
  <si>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</si>
  <si>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</si>
  <si>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</si>
  <si>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</si>
  <si>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</si>
  <si>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</si>
  <si>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</si>
  <si>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</si>
  <si>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</si>
  <si>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</si>
  <si>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</si>
  <si>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</si>
  <si>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</si>
  <si>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</si>
  <si>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</si>
  <si>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</si>
  <si>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</si>
  <si>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</si>
  <si>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</si>
  <si>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</si>
  <si>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</si>
  <si>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</si>
  <si>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</si>
  <si>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</si>
  <si>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</si>
  <si>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</si>
  <si>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</si>
  <si>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</si>
  <si>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</si>
  <si>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</si>
  <si>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</si>
  <si>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</si>
  <si>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</si>
  <si>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</si>
  <si>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</si>
  <si>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</si>
  <si>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</si>
  <si>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</si>
  <si>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</si>
  <si>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</si>
  <si>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</si>
  <si>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</si>
  <si>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</si>
  <si>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</si>
  <si>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</si>
  <si>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</si>
  <si>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</si>
  <si>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</si>
  <si>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</si>
  <si>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</si>
  <si>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</si>
  <si>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</si>
  <si>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</si>
  <si>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</si>
  <si>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</si>
  <si>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</si>
  <si>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</si>
  <si>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</si>
  <si>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</si>
  <si>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</si>
  <si>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</si>
  <si>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</si>
  <si>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</si>
  <si>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</si>
  <si>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</si>
  <si>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</si>
  <si>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</si>
  <si>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</si>
  <si>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</si>
  <si>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</si>
  <si>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</si>
  <si>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</si>
  <si>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</si>
  <si>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</si>
  <si>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</si>
  <si>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</si>
  <si>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</si>
  <si>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</si>
  <si>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</si>
  <si>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</si>
  <si>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</si>
  <si>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</si>
  <si>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</si>
  <si>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</si>
  <si>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</si>
  <si>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</si>
  <si>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</si>
  <si>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</si>
  <si>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</si>
  <si>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</si>
  <si>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</si>
  <si>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</si>
  <si>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</si>
  <si>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</si>
  <si>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</si>
  <si>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</si>
  <si>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</si>
  <si>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</si>
  <si>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</si>
  <si>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</si>
  <si>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</si>
  <si>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</si>
  <si>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</si>
  <si>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</si>
  <si>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</si>
  <si>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</si>
  <si>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</si>
  <si>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</si>
  <si>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</si>
  <si>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</si>
  <si>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</si>
  <si>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</si>
  <si>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</si>
  <si>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</si>
  <si>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</si>
  <si>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</si>
  <si>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</si>
  <si>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</si>
  <si>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</si>
  <si>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</si>
  <si>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</si>
  <si>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</si>
  <si>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</si>
  <si>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</si>
  <si>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</si>
  <si>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</si>
  <si>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</si>
  <si>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</si>
  <si>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</si>
  <si>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</si>
  <si>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</si>
  <si>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</si>
  <si>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</si>
  <si>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</si>
  <si>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</si>
  <si>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</si>
  <si>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</si>
  <si>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</si>
  <si>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</si>
  <si>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</si>
  <si>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</si>
  <si>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</si>
  <si>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</si>
  <si>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</si>
  <si>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</si>
  <si>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</si>
  <si>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</si>
  <si>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</si>
  <si>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</si>
  <si>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</si>
  <si>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</si>
  <si>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</si>
  <si>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</si>
  <si>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</si>
  <si>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</si>
  <si>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</si>
  <si>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</si>
  <si>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</si>
  <si>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</si>
  <si>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</si>
  <si>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</si>
  <si>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</si>
  <si>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</si>
  <si>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</si>
  <si>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</si>
  <si>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</si>
  <si>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</si>
  <si>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</si>
  <si>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</si>
  <si>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</si>
  <si>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</si>
  <si>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</si>
  <si>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</si>
  <si>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</si>
  <si>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</si>
  <si>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</si>
  <si>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</si>
  <si>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</si>
  <si>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</si>
  <si>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</si>
  <si>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</si>
  <si>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</si>
  <si>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</si>
  <si>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</si>
  <si>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</si>
  <si>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</si>
  <si>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</si>
  <si>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</si>
  <si>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</si>
  <si>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</si>
  <si>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</si>
  <si>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</si>
  <si>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</si>
  <si>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</si>
  <si>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</si>
  <si>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</si>
  <si>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</si>
  <si>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</si>
  <si>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</si>
  <si>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</si>
  <si>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</si>
  <si>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</si>
  <si>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</si>
  <si>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</si>
  <si>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</si>
  <si>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</si>
  <si>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</si>
  <si>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</si>
  <si>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</si>
  <si>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</si>
  <si>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</si>
  <si>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</si>
  <si>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</si>
  <si>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</si>
  <si>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</si>
  <si>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</si>
  <si>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</si>
  <si>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</si>
  <si>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</si>
  <si>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</si>
  <si>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</si>
  <si>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</si>
  <si>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</si>
  <si>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</si>
  <si>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</si>
  <si>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</si>
  <si>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</si>
  <si>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</si>
  <si>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</si>
  <si>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</si>
  <si>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</si>
  <si>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</si>
  <si>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</si>
  <si>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</si>
  <si>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</si>
  <si>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</si>
  <si>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</si>
  <si>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</si>
  <si>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</si>
  <si>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</si>
  <si>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</si>
  <si>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</si>
  <si>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</si>
  <si>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</si>
  <si>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</si>
  <si>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</si>
  <si>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</si>
  <si>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</si>
  <si>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</si>
  <si>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</si>
  <si>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</si>
  <si>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</si>
  <si>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</si>
  <si>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</si>
  <si>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</si>
  <si>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</si>
  <si>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</si>
  <si>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</si>
  <si>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</si>
  <si>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</si>
  <si>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</si>
  <si>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</si>
  <si>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</si>
  <si>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</si>
  <si>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</si>
  <si>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</si>
  <si>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</si>
  <si>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</si>
  <si>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</si>
  <si>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</si>
  <si>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</si>
  <si>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</si>
  <si>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</si>
  <si>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</si>
  <si>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</si>
  <si>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</si>
  <si>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</si>
  <si>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</si>
  <si>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</si>
  <si>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</si>
  <si>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</si>
  <si>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</si>
  <si>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</si>
  <si>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</si>
  <si>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</si>
  <si>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</si>
  <si>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</si>
  <si>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</si>
  <si>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</si>
  <si>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</si>
  <si>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</si>
  <si>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</si>
  <si>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</si>
  <si>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</si>
  <si>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</si>
  <si>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</si>
  <si>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</si>
  <si>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</si>
  <si>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</si>
  <si>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</si>
  <si>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</si>
  <si>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</si>
  <si>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</si>
  <si>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</si>
  <si>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</si>
  <si>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</si>
  <si>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</si>
  <si>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</si>
  <si>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</si>
  <si>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</si>
  <si>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</si>
  <si>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</si>
  <si>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</si>
  <si>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</si>
  <si>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</si>
  <si>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</si>
  <si>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</si>
  <si>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</si>
  <si>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</si>
  <si>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</si>
  <si>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</si>
  <si>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</si>
  <si>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</si>
  <si>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</si>
  <si>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</si>
  <si>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</si>
  <si>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</si>
  <si>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</si>
  <si>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</si>
  <si>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</si>
  <si>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</si>
  <si>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</si>
  <si>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</si>
  <si>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</si>
  <si>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</si>
  <si>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</si>
  <si>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</si>
  <si>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</si>
  <si>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</si>
  <si>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</si>
  <si>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</si>
  <si>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</si>
  <si>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</si>
  <si>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</si>
  <si>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</si>
  <si>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</si>
  <si>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</si>
  <si>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</si>
  <si>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</si>
  <si>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</si>
  <si>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</si>
  <si>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</si>
  <si>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</si>
  <si>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</si>
  <si>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</si>
  <si>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</si>
  <si>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</si>
  <si>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</si>
  <si>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</si>
  <si>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</si>
  <si>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</si>
  <si>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</si>
  <si>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</si>
  <si>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</si>
  <si>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</si>
  <si>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</si>
  <si>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</si>
  <si>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</si>
  <si>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</si>
  <si>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</si>
  <si>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</si>
  <si>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</si>
  <si>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</si>
  <si>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</si>
  <si>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</si>
  <si>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</si>
  <si>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</si>
  <si>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</si>
  <si>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</si>
  <si>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</si>
  <si>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</si>
  <si>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</si>
  <si>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</si>
  <si>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</si>
  <si>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</si>
  <si>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</si>
  <si>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</si>
  <si>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</si>
  <si>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</si>
  <si>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</si>
  <si>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</si>
  <si>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</si>
  <si>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</si>
  <si>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</si>
  <si>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</si>
  <si>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</si>
  <si>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</si>
  <si>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</si>
  <si>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</si>
  <si>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</si>
  <si>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</si>
  <si>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</si>
  <si>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</si>
  <si>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</si>
  <si>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</si>
  <si>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</si>
  <si>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</si>
  <si>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</si>
  <si>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</si>
  <si>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</si>
  <si>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</si>
  <si>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</si>
  <si>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</si>
  <si>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</si>
  <si>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</si>
  <si>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</si>
  <si>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</si>
  <si>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</si>
  <si>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</si>
  <si>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</si>
  <si>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</si>
  <si>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</si>
  <si>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</si>
  <si>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</si>
  <si>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</si>
  <si>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</si>
  <si>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</si>
  <si>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</si>
  <si>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</si>
  <si>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</si>
  <si>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</si>
  <si>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</si>
  <si>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</si>
  <si>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</si>
  <si>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</si>
  <si>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</si>
  <si>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</si>
  <si>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</si>
  <si>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</si>
  <si>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</si>
  <si>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</si>
  <si>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</si>
  <si>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</si>
  <si>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</si>
  <si>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</si>
  <si>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</si>
  <si>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</si>
  <si>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</si>
  <si>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</si>
  <si>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</si>
  <si>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</si>
  <si>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</si>
  <si>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</si>
  <si>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</si>
  <si>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</si>
  <si>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</si>
  <si>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</si>
  <si>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</si>
  <si>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</si>
  <si>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</si>
  <si>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</si>
  <si>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</si>
  <si>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</si>
  <si>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</si>
  <si>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</si>
  <si>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</si>
  <si>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</si>
  <si>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</si>
  <si>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</si>
  <si>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</si>
  <si>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</si>
  <si>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</si>
  <si>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</si>
  <si>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</si>
  <si>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</si>
  <si>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</si>
  <si>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</si>
  <si>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</si>
  <si>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</si>
  <si>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</si>
  <si>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</si>
  <si>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</si>
  <si>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</si>
  <si>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</si>
  <si>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</si>
  <si>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</si>
  <si>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</si>
  <si>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</si>
  <si>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</si>
  <si>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</si>
  <si>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</si>
  <si>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</si>
  <si>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</si>
  <si>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</si>
  <si>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</si>
  <si>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</si>
  <si>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</si>
  <si>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</si>
  <si>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</si>
  <si>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</si>
  <si>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</si>
  <si>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</si>
  <si>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</si>
  <si>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</si>
  <si>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</si>
  <si>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</si>
  <si>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</si>
  <si>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</si>
  <si>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</si>
  <si>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</si>
  <si>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</si>
  <si>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</si>
  <si>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</si>
  <si>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</si>
  <si>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</si>
  <si>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</si>
  <si>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</si>
  <si>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</si>
  <si>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</si>
  <si>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</si>
  <si>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</si>
  <si>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</si>
  <si>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</si>
  <si>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</si>
  <si>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</si>
  <si>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</si>
  <si>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</si>
  <si>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</si>
  <si>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</si>
  <si>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</si>
  <si>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</si>
  <si>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</si>
  <si>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</si>
  <si>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</si>
  <si>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</si>
  <si>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</si>
  <si>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</si>
  <si>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</si>
  <si>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</si>
  <si>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</si>
  <si>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</si>
  <si>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</si>
  <si>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</si>
  <si>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</si>
  <si>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</si>
  <si>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</si>
  <si>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</si>
  <si>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</si>
  <si>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</si>
  <si>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</si>
  <si>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</si>
  <si>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</si>
  <si>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</si>
  <si>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</si>
  <si>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</si>
  <si>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</si>
  <si>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</si>
  <si>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</si>
  <si>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</si>
  <si>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</si>
  <si>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</si>
  <si>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</si>
  <si>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</si>
  <si>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</si>
  <si>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</si>
  <si>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</si>
  <si>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</si>
  <si>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</si>
  <si>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</si>
  <si>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</si>
  <si>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</si>
  <si>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</si>
  <si>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</si>
  <si>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</si>
  <si>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</si>
  <si>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</si>
  <si>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</si>
  <si>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</si>
  <si>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</si>
  <si>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</si>
  <si>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</si>
  <si>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</si>
  <si>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</si>
  <si>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</si>
  <si>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</si>
  <si>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</si>
  <si>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</si>
  <si>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</si>
  <si>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</si>
  <si>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</si>
  <si>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</si>
  <si>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</si>
  <si>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</si>
  <si>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</si>
  <si>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</si>
  <si>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</si>
  <si>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</si>
  <si>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</si>
  <si>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</si>
  <si>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</si>
  <si>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</si>
  <si>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</si>
  <si>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</si>
  <si>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</si>
  <si>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</si>
  <si>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</si>
  <si>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</si>
  <si>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</si>
  <si>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</si>
  <si>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</si>
  <si>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</si>
  <si>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</si>
  <si>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</si>
  <si>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</si>
  <si>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</si>
  <si>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</si>
  <si>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</si>
  <si>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</si>
  <si>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</si>
  <si>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</si>
  <si>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</si>
  <si>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</si>
  <si>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</si>
  <si>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</si>
  <si>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</si>
  <si>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</si>
  <si>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</si>
  <si>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</si>
  <si>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</si>
  <si>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</si>
  <si>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</si>
  <si>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</si>
  <si>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</si>
  <si>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</si>
  <si>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</si>
  <si>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</si>
  <si>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</si>
  <si>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</si>
  <si>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</si>
  <si>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</si>
  <si>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</si>
  <si>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</si>
  <si>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</si>
  <si>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</si>
  <si>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</si>
  <si>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</si>
  <si>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</si>
  <si>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</si>
  <si>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</si>
  <si>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</si>
  <si>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</si>
  <si>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</si>
  <si>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</si>
  <si>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</si>
  <si>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</si>
  <si>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</si>
  <si>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</si>
  <si>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</si>
  <si>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</si>
  <si>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</si>
  <si>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</si>
  <si>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</si>
  <si>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</si>
  <si>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</si>
  <si>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</si>
  <si>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</si>
  <si>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</si>
  <si>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</si>
  <si>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</si>
  <si>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</si>
  <si>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</si>
  <si>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</si>
  <si>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</si>
  <si>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</si>
  <si>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</si>
  <si>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</si>
  <si>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</si>
  <si>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</si>
  <si>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</si>
  <si>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</si>
  <si>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</si>
  <si>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</si>
  <si>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</si>
  <si>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</si>
  <si>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</si>
  <si>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</si>
  <si>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</si>
  <si>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</si>
  <si>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</si>
  <si>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</si>
  <si>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</si>
  <si>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</si>
  <si>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</si>
  <si>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</si>
  <si>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</si>
  <si>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</si>
  <si>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</si>
  <si>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</si>
  <si>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</si>
  <si>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</si>
  <si>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</si>
  <si>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</si>
  <si>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</si>
  <si>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</si>
  <si>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</si>
  <si>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</si>
  <si>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</si>
  <si>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</si>
  <si>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</si>
  <si>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</si>
  <si>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</si>
  <si>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</si>
  <si>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</si>
  <si>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</si>
  <si>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</si>
  <si>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</si>
  <si>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</si>
  <si>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</si>
  <si>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</si>
  <si>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</si>
  <si>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</si>
  <si>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</si>
  <si>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</si>
  <si>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</si>
  <si>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</si>
  <si>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</si>
  <si>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</si>
  <si>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</si>
  <si>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</si>
  <si>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</si>
  <si>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</si>
  <si>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</si>
  <si>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</si>
  <si>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</si>
  <si>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</si>
  <si>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</si>
  <si>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</si>
  <si>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</si>
  <si>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</si>
  <si>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</si>
  <si>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</si>
  <si>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</si>
  <si>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</si>
  <si>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</si>
  <si>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</si>
  <si>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</si>
  <si>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</si>
  <si>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</si>
  <si>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</si>
  <si>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</si>
  <si>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</si>
  <si>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</si>
  <si>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</si>
  <si>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</si>
  <si>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</si>
  <si>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</si>
  <si>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</si>
  <si>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</si>
  <si>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</si>
  <si>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</si>
  <si>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</si>
  <si>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</si>
  <si>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</si>
  <si>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</si>
  <si>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</si>
  <si>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</si>
  <si>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</si>
  <si>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</si>
  <si>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</si>
  <si>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</si>
  <si>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</si>
  <si>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</si>
  <si>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</si>
  <si>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</si>
  <si>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</si>
  <si>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</si>
  <si>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</si>
  <si>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</si>
  <si>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</si>
  <si>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</si>
  <si>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</si>
  <si>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</si>
  <si>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</si>
  <si>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</si>
  <si>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</si>
  <si>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</si>
  <si>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</si>
  <si>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</si>
  <si>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</si>
  <si>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</si>
  <si>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</si>
  <si>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</si>
  <si>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</si>
  <si>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</si>
  <si>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</si>
  <si>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</si>
  <si>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</si>
  <si>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</si>
  <si>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</si>
  <si>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</si>
  <si>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</si>
  <si>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</si>
  <si>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</si>
  <si>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</si>
  <si>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</si>
  <si>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</si>
  <si>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</si>
  <si>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</si>
  <si>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</si>
  <si>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</si>
  <si>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</si>
  <si>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</si>
  <si>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</si>
  <si>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</si>
  <si>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</si>
  <si>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</si>
  <si>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</si>
  <si>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</si>
  <si>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</si>
  <si>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</si>
  <si>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</si>
  <si>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</si>
  <si>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</si>
  <si>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</si>
  <si>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</si>
  <si>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</si>
  <si>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</si>
  <si>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</si>
  <si>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</si>
  <si>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</si>
  <si>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</si>
  <si>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</si>
  <si>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</si>
  <si>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</si>
  <si>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</si>
  <si>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</si>
  <si>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</si>
  <si>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</si>
  <si>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</si>
  <si>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</si>
  <si>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</si>
  <si>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</si>
  <si>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</si>
  <si>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</si>
  <si>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</si>
  <si>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</si>
  <si>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</si>
  <si>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</si>
  <si>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</si>
  <si>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</si>
  <si>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</si>
  <si>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</si>
  <si>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</si>
  <si>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</si>
  <si>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</si>
  <si>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</si>
  <si>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</si>
  <si>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</si>
  <si>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</si>
  <si>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</si>
  <si>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</si>
  <si>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</si>
  <si>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</si>
  <si>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</si>
  <si>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</si>
  <si>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</si>
  <si>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</si>
  <si>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</si>
  <si>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</si>
  <si>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</si>
  <si>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</si>
  <si>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</si>
  <si>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</si>
  <si>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</si>
  <si>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</si>
  <si>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</si>
  <si>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</si>
  <si>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</si>
  <si>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</si>
  <si>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</si>
  <si>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</si>
  <si>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</si>
  <si>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</si>
  <si>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</si>
  <si>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</si>
  <si>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</si>
  <si>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</si>
  <si>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</si>
  <si>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</si>
  <si>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</si>
  <si>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</si>
  <si>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</si>
  <si>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</si>
  <si>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</si>
  <si>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</si>
  <si>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</si>
  <si>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</si>
  <si>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</si>
  <si>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</si>
  <si>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</si>
  <si>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</si>
  <si>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</si>
  <si>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</si>
  <si>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</si>
  <si>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</si>
  <si>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</si>
  <si>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</si>
  <si>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</si>
  <si>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</si>
  <si>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</si>
  <si>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</si>
  <si>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</si>
  <si>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</si>
  <si>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</si>
  <si>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</si>
  <si>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</si>
  <si>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</si>
  <si>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</si>
  <si>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</si>
  <si>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</si>
  <si>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</si>
  <si>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</si>
  <si>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</si>
  <si>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</si>
  <si>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</si>
  <si>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</si>
  <si>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</si>
  <si>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</si>
  <si>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</si>
  <si>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</si>
  <si>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</si>
  <si>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</si>
  <si>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</si>
  <si>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</si>
  <si>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</si>
  <si>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</si>
  <si>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</si>
  <si>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</si>
  <si>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</si>
  <si>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</si>
  <si>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</si>
  <si>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</si>
  <si>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</si>
  <si>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</si>
  <si>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</si>
  <si>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</si>
  <si>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</si>
  <si>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</si>
  <si>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</si>
  <si>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</si>
  <si>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</si>
  <si>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</si>
  <si>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</si>
  <si>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</si>
  <si>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</si>
  <si>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</si>
  <si>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</si>
  <si>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</si>
  <si>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</si>
  <si>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</si>
  <si>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</si>
  <si>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</si>
  <si>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</si>
  <si>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</si>
  <si>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</si>
  <si>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</si>
  <si>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</si>
  <si>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</si>
  <si>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</si>
  <si>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</si>
  <si>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</si>
  <si>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</si>
  <si>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</si>
  <si>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</si>
  <si>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</si>
  <si>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</si>
  <si>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</si>
  <si>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</si>
  <si>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</si>
  <si>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</si>
  <si>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</si>
  <si>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</si>
  <si>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</si>
  <si>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</si>
  <si>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</si>
  <si>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</si>
  <si>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</si>
  <si>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</si>
  <si>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</si>
  <si>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</si>
  <si>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</si>
  <si>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</si>
  <si>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</si>
  <si>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</si>
  <si>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</si>
  <si>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</si>
  <si>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</si>
  <si>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</si>
  <si>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</si>
  <si>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</si>
  <si>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</si>
  <si>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</si>
  <si>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</si>
  <si>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</si>
  <si>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</si>
  <si>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</si>
  <si>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</si>
  <si>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</si>
  <si>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</si>
  <si>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</si>
  <si>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</si>
  <si>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</si>
  <si>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</si>
  <si>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</si>
  <si>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</si>
  <si>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</si>
  <si>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</si>
  <si>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</si>
  <si>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</si>
  <si>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</si>
  <si>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</si>
  <si>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</si>
  <si>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</si>
  <si>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</si>
  <si>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</si>
  <si>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</si>
  <si>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</si>
  <si>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</si>
  <si>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</si>
  <si>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</si>
  <si>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</si>
  <si>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</si>
  <si>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</si>
  <si>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</si>
  <si>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</si>
  <si>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</si>
  <si>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</si>
  <si>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</si>
  <si>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</si>
  <si>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</si>
  <si>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</si>
  <si>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</si>
  <si>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</si>
  <si>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</si>
  <si>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</si>
  <si>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</si>
  <si>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</si>
  <si>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</si>
  <si>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</si>
  <si>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</si>
  <si>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</si>
  <si>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</si>
  <si>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</si>
  <si>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</si>
  <si>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</si>
  <si>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</si>
  <si>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</si>
  <si>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</si>
  <si>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</si>
  <si>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</si>
  <si>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</si>
  <si>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</si>
  <si>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</si>
  <si>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</si>
  <si>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</si>
  <si>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</si>
  <si>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</si>
  <si>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</si>
  <si>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</si>
  <si>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</si>
  <si>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</si>
  <si>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</si>
  <si>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</si>
  <si>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</si>
  <si>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</si>
  <si>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</si>
  <si>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</si>
  <si>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</si>
  <si>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</si>
  <si>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</si>
  <si>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</si>
  <si>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</si>
  <si>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</si>
  <si>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</si>
  <si>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</si>
  <si>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</si>
  <si>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</si>
  <si>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</si>
  <si>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</si>
  <si>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</si>
  <si>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</si>
  <si>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</si>
  <si>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</si>
  <si>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</si>
  <si>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</si>
  <si>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</si>
  <si>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</si>
  <si>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</si>
  <si>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</si>
  <si>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</si>
  <si>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</si>
  <si>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</si>
  <si>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</si>
  <si>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</si>
  <si>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</si>
  <si>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</si>
  <si>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</si>
  <si>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</si>
  <si>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</si>
  <si>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</si>
  <si>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</si>
  <si>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</si>
  <si>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</si>
  <si>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</si>
  <si>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</si>
  <si>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</si>
  <si>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</si>
  <si>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</si>
  <si>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</si>
  <si>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</si>
  <si>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</si>
  <si>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</si>
  <si>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</si>
  <si>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</si>
  <si>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</si>
  <si>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</si>
  <si>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</si>
  <si>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</si>
  <si>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</si>
  <si>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</si>
  <si>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</si>
  <si>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</si>
  <si>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</si>
  <si>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</si>
  <si>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</si>
  <si>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</si>
  <si>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</si>
  <si>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</si>
  <si>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</si>
  <si>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</si>
  <si>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</si>
  <si>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</si>
  <si>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</si>
  <si>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</si>
  <si>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</si>
  <si>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</si>
  <si>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</si>
  <si>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</si>
  <si>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</si>
  <si>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</si>
  <si>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</si>
  <si>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</si>
  <si>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</si>
  <si>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</si>
  <si>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</si>
  <si>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</si>
  <si>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</si>
  <si>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</si>
  <si>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</si>
  <si>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</si>
  <si>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</si>
  <si>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</si>
  <si>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</si>
  <si>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</si>
  <si>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</si>
  <si>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</si>
  <si>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</si>
  <si>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</si>
  <si>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</si>
  <si>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</si>
  <si>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</si>
  <si>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</si>
  <si>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</si>
  <si>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</si>
  <si>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</si>
  <si>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</si>
  <si>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</si>
  <si>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</si>
  <si>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</si>
  <si>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</si>
  <si>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</si>
  <si>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</si>
  <si>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</si>
  <si>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</si>
  <si>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</si>
  <si>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</si>
  <si>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</si>
  <si>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</si>
  <si>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</si>
  <si>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</si>
  <si>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</si>
  <si>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</si>
  <si>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</si>
  <si>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</si>
  <si>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</si>
  <si>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</si>
  <si>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</si>
  <si>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</si>
  <si>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</si>
  <si>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</si>
  <si>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</si>
  <si>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</si>
  <si>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</si>
  <si>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</si>
  <si>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</si>
  <si>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</si>
  <si>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</si>
  <si>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</si>
  <si>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</si>
  <si>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</si>
  <si>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</si>
  <si>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</si>
  <si>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</si>
  <si>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</si>
  <si>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</si>
  <si>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</si>
  <si>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</si>
  <si>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</si>
  <si>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</si>
  <si>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</si>
  <si>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</si>
  <si>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</si>
  <si>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</si>
  <si>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</si>
  <si>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</si>
  <si>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</si>
  <si>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</si>
  <si>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</si>
  <si>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</si>
  <si>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</si>
  <si>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</si>
  <si>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</si>
  <si>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</si>
  <si>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</si>
  <si>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</si>
  <si>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</si>
  <si>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</si>
  <si>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</si>
  <si>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</si>
  <si>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</si>
  <si>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</si>
  <si>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</si>
  <si>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</si>
  <si>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</si>
  <si>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</si>
  <si>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</si>
  <si>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</si>
  <si>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</si>
  <si>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</si>
  <si>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</si>
  <si>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</si>
  <si>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</si>
  <si>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</si>
  <si>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</si>
  <si>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</si>
  <si>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</si>
  <si>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</si>
  <si>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</si>
  <si>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</si>
  <si>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</si>
  <si>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</si>
  <si>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</si>
  <si>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</si>
  <si>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</si>
  <si>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</si>
  <si>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</si>
  <si>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</si>
  <si>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</si>
  <si>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</si>
  <si>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</si>
  <si>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</si>
  <si>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</si>
  <si>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</si>
  <si>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</si>
  <si>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</si>
  <si>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</si>
  <si>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</si>
  <si>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</si>
  <si>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</si>
  <si>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</si>
  <si>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</si>
  <si>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</si>
  <si>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</si>
  <si>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</si>
  <si>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</si>
  <si>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</si>
  <si>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</si>
  <si>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</si>
  <si>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</si>
  <si>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</si>
  <si>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</si>
  <si>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</si>
  <si>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</si>
  <si>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</si>
  <si>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</si>
  <si>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</si>
  <si>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</si>
  <si>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</si>
  <si>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</si>
  <si>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</si>
  <si>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</si>
  <si>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</si>
  <si>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</si>
  <si>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</si>
  <si>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</si>
  <si>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</si>
  <si>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</si>
  <si>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</si>
  <si>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</si>
  <si>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</si>
  <si>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</si>
  <si>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</si>
  <si>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</si>
  <si>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</si>
  <si>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</si>
  <si>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</si>
  <si>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</si>
  <si>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</si>
  <si>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</si>
  <si>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</si>
  <si>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</si>
  <si>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</si>
  <si>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</si>
  <si>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</si>
  <si>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</si>
  <si>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</si>
  <si>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</si>
  <si>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</si>
  <si>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</si>
  <si>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</si>
  <si>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</si>
  <si>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</si>
  <si>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</si>
  <si>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</si>
  <si>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</si>
  <si>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</si>
  <si>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</si>
  <si>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</si>
  <si>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</si>
  <si>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</si>
  <si>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</si>
  <si>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</si>
  <si>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</si>
  <si>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</si>
  <si>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</si>
  <si>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</si>
  <si>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</si>
  <si>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</si>
  <si>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</si>
  <si>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</si>
  <si>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</si>
  <si>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</si>
  <si>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</si>
  <si>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</si>
  <si>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</si>
  <si>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</si>
  <si>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</si>
  <si>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</si>
  <si>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</si>
  <si>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</si>
  <si>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</si>
  <si>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</si>
  <si>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</si>
  <si>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</si>
  <si>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</si>
  <si>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</si>
  <si>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</si>
  <si>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</si>
  <si>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</si>
  <si>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</si>
  <si>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</si>
  <si>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</si>
  <si>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</si>
  <si>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</si>
  <si>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</si>
  <si>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</si>
  <si>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</si>
  <si>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</si>
  <si>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</si>
  <si>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</si>
  <si>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</si>
  <si>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</si>
  <si>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</si>
  <si>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</si>
  <si>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</si>
  <si>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</si>
  <si>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</si>
  <si>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</si>
  <si>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</si>
  <si>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</si>
  <si>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</si>
  <si>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</si>
  <si>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</si>
  <si>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</si>
  <si>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</si>
  <si>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</si>
  <si>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</si>
  <si>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</si>
  <si>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</si>
  <si>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</si>
  <si>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</si>
  <si>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</si>
  <si>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</si>
  <si>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</si>
  <si>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</si>
  <si>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</si>
  <si>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</si>
  <si>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</si>
  <si>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</si>
  <si>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</si>
  <si>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</si>
  <si>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</si>
  <si>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</si>
  <si>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</si>
  <si>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</si>
  <si>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</si>
  <si>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</si>
  <si>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</si>
  <si>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</si>
  <si>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</si>
  <si>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</si>
  <si>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</si>
  <si>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</si>
  <si>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</si>
  <si>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</si>
  <si>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</si>
  <si>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</si>
  <si>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</si>
  <si>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</si>
  <si>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</si>
  <si>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</si>
  <si>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</si>
  <si>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</si>
  <si>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</si>
  <si>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</si>
  <si>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</si>
  <si>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</si>
  <si>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</si>
  <si>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</si>
  <si>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</si>
  <si>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</si>
  <si>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</si>
  <si>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</si>
  <si>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</si>
  <si>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</si>
  <si>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</si>
  <si>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</si>
  <si>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</si>
  <si>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</si>
  <si>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</si>
  <si>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</si>
  <si>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</si>
  <si>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</si>
  <si>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</si>
  <si>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</si>
  <si>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</si>
  <si>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</si>
  <si>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</si>
  <si>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</si>
  <si>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</si>
  <si>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</si>
  <si>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</si>
  <si>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</si>
  <si>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</si>
  <si>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</si>
  <si>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</si>
  <si>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</si>
  <si>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</si>
  <si>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</si>
  <si>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</si>
  <si>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</si>
  <si>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</si>
  <si>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</si>
  <si>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</si>
  <si>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</si>
  <si>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</si>
  <si>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</si>
  <si>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</si>
  <si>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</si>
  <si>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</si>
  <si>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</si>
  <si>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</si>
  <si>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</si>
  <si>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</si>
  <si>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</si>
  <si>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</si>
  <si>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</si>
  <si>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</si>
  <si>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</si>
  <si>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</si>
  <si>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</si>
  <si>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</si>
  <si>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</si>
  <si>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</si>
  <si>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</si>
  <si>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</si>
  <si>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</si>
  <si>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</si>
  <si>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</si>
  <si>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</si>
  <si>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</si>
  <si>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</si>
  <si>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</si>
  <si>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</si>
  <si>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</si>
  <si>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</si>
  <si>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</si>
  <si>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</si>
  <si>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</si>
  <si>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</si>
  <si>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</si>
  <si>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</si>
  <si>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</si>
  <si>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</si>
  <si>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</si>
  <si>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</si>
  <si>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</si>
  <si>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</si>
  <si>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</si>
  <si>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</si>
  <si>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</si>
  <si>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</si>
  <si>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</si>
  <si>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</si>
  <si>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</si>
  <si>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</si>
  <si>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</si>
  <si>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</si>
  <si>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</si>
  <si>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</si>
  <si>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</si>
  <si>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</si>
  <si>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</si>
  <si>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</si>
  <si>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</si>
  <si>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</si>
  <si>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</si>
  <si>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</si>
  <si>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</si>
  <si>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</si>
  <si>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</si>
  <si>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</si>
  <si>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</si>
  <si>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</si>
  <si>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</si>
  <si>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</si>
  <si>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</si>
  <si>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</si>
  <si>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</si>
  <si>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</si>
  <si>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</si>
  <si>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</si>
  <si>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</si>
  <si>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</si>
  <si>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</si>
  <si>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</si>
  <si>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</si>
  <si>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</si>
  <si>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</si>
  <si>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</si>
  <si>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</si>
  <si>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</si>
  <si>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</si>
  <si>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</si>
  <si>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</si>
  <si>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</si>
  <si>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</si>
  <si>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</si>
  <si>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</si>
  <si>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</si>
  <si>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</si>
  <si>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</si>
  <si>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</si>
  <si>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</si>
  <si>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</si>
  <si>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</si>
  <si>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</si>
  <si>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</si>
  <si>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</si>
  <si>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</si>
  <si>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</si>
  <si>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</si>
  <si>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</si>
  <si>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</si>
  <si>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</si>
  <si>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</si>
  <si>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</si>
  <si>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</si>
  <si>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</si>
  <si>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</si>
  <si>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</si>
  <si>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</si>
  <si>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</si>
  <si>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</si>
  <si>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</si>
  <si>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</si>
  <si>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</si>
  <si>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</si>
  <si>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</si>
  <si>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</si>
  <si>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</si>
  <si>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</si>
  <si>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</si>
  <si>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</si>
  <si>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</si>
  <si>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</si>
  <si>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</si>
  <si>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</si>
  <si>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</si>
  <si>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</si>
  <si>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</si>
  <si>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</si>
  <si>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</si>
  <si>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</si>
  <si>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</si>
  <si>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</si>
  <si>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</si>
  <si>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</si>
  <si>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</si>
  <si>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</si>
  <si>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</si>
  <si>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</si>
  <si>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</si>
  <si>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</si>
  <si>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</si>
  <si>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</si>
  <si>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</si>
  <si>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</si>
  <si>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</si>
  <si>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</si>
  <si>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</si>
  <si>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</si>
  <si>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</si>
  <si>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</si>
  <si>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</si>
  <si>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</si>
  <si>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</si>
  <si>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</si>
  <si>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</si>
  <si>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</si>
  <si>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</si>
  <si>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</si>
  <si>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</si>
  <si>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</si>
  <si>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</si>
  <si>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</si>
  <si>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</si>
  <si>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</si>
  <si>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</si>
  <si>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</si>
  <si>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</si>
  <si>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</si>
  <si>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</si>
  <si>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</si>
  <si>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</si>
  <si>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</si>
  <si>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</si>
  <si>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</si>
  <si>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</si>
  <si>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</si>
  <si>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</si>
  <si>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</si>
  <si>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</si>
  <si>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</si>
  <si>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</si>
  <si>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</si>
  <si>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</si>
  <si>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</si>
  <si>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</si>
  <si>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</si>
  <si>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</si>
  <si>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</si>
  <si>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</si>
  <si>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</si>
  <si>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</si>
  <si>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</si>
  <si>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</si>
  <si>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</si>
  <si>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</si>
  <si>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</si>
  <si>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</si>
  <si>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</si>
  <si>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</si>
  <si>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</si>
  <si>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</si>
  <si>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</si>
  <si>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</si>
  <si>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</si>
  <si>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</si>
  <si>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</si>
  <si>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</si>
  <si>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</si>
  <si>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</si>
  <si>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</si>
  <si>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</si>
  <si>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</si>
  <si>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</si>
  <si>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</si>
  <si>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</si>
  <si>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</si>
  <si>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</si>
  <si>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</si>
  <si>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</si>
  <si>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</si>
  <si>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</si>
  <si>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</si>
  <si>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</si>
  <si>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</si>
  <si>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</si>
  <si>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</si>
  <si>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</si>
  <si>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</si>
  <si>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</si>
  <si>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</si>
  <si>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</si>
  <si>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</si>
  <si>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</si>
  <si>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</si>
  <si>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</si>
  <si>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</si>
  <si>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</si>
  <si>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</si>
  <si>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</si>
  <si>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</si>
  <si>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</si>
  <si>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</si>
  <si>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</si>
  <si>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</si>
  <si>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</si>
  <si>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</si>
  <si>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</si>
  <si>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</si>
  <si>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</si>
  <si>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</si>
  <si>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</si>
  <si>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</si>
  <si>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</si>
  <si>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</si>
  <si>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</si>
  <si>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</si>
  <si>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</si>
  <si>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</si>
  <si>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</si>
  <si>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</si>
  <si>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</si>
  <si>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</si>
  <si>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</si>
  <si>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</si>
  <si>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</si>
  <si>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</si>
  <si>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</si>
  <si>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</si>
  <si>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</si>
  <si>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</si>
  <si>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</si>
  <si>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</si>
  <si>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</si>
  <si>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</si>
  <si>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</si>
  <si>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</si>
  <si>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</si>
  <si>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</si>
  <si>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</si>
  <si>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</si>
  <si>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</si>
  <si>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</si>
  <si>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</si>
  <si>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</si>
  <si>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</si>
  <si>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</si>
  <si>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</si>
  <si>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</si>
  <si>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</si>
  <si>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</si>
  <si>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</si>
  <si>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</si>
  <si>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</si>
  <si>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</si>
  <si>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</si>
  <si>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</si>
  <si>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</si>
  <si>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</si>
  <si>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</si>
  <si>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</si>
  <si>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</si>
  <si>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</si>
  <si>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</si>
  <si>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</si>
  <si>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</si>
  <si>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</si>
  <si>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</si>
  <si>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</si>
  <si>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</si>
  <si>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</si>
  <si>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</si>
  <si>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</si>
  <si>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</si>
  <si>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</si>
  <si>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</si>
  <si>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</si>
  <si>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</si>
  <si>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</si>
  <si>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</si>
  <si>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</si>
  <si>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</si>
  <si>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</si>
  <si>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</si>
  <si>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</si>
  <si>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</si>
  <si>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</si>
  <si>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</si>
  <si>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</si>
  <si>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</si>
  <si>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</si>
  <si>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</si>
  <si>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</si>
  <si>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</si>
  <si>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</si>
  <si>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</si>
  <si>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</si>
  <si>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</si>
  <si>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</si>
  <si>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</si>
  <si>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</si>
  <si>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</si>
  <si>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</si>
  <si>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</si>
  <si>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</si>
  <si>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</si>
  <si>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</si>
  <si>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</si>
  <si>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</si>
  <si>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</si>
  <si>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</si>
  <si>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</si>
  <si>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</si>
  <si>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</si>
  <si>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</si>
  <si>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</si>
  <si>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</si>
  <si>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</si>
  <si>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</si>
  <si>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</si>
  <si>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</si>
  <si>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</si>
  <si>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</si>
  <si>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</si>
  <si>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</si>
  <si>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</si>
  <si>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</si>
  <si>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</si>
  <si>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</si>
  <si>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</si>
  <si>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</si>
  <si>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</si>
  <si>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</si>
  <si>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</si>
  <si>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</si>
  <si>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</si>
  <si>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</si>
  <si>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</si>
  <si>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</si>
  <si>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</si>
  <si>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</si>
  <si>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</si>
  <si>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</si>
  <si>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</si>
  <si>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</si>
  <si>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</si>
  <si>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</si>
  <si>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</si>
  <si>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</si>
  <si>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</si>
  <si>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</si>
  <si>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</si>
  <si>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</si>
  <si>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</si>
  <si>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</si>
  <si>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</si>
  <si>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</si>
  <si>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</si>
  <si>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</si>
  <si>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</si>
  <si>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</si>
  <si>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</si>
  <si>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</si>
  <si>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</si>
  <si>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</si>
  <si>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</si>
  <si>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</si>
  <si>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</si>
  <si>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</si>
  <si>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</si>
  <si>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</si>
  <si>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</si>
  <si>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</si>
  <si>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</si>
  <si>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</si>
  <si>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</si>
  <si>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</si>
  <si>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</si>
  <si>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</si>
  <si>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</si>
  <si>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</si>
  <si>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</si>
  <si>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</si>
  <si>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</si>
  <si>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</si>
  <si>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</si>
  <si>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</si>
  <si>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</si>
  <si>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</si>
  <si>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</si>
  <si>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</si>
  <si>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</si>
  <si>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</si>
  <si>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</si>
  <si>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</si>
  <si>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</si>
  <si>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</si>
  <si>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</si>
  <si>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</si>
  <si>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</si>
  <si>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</si>
  <si>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</si>
  <si>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</si>
  <si>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</si>
  <si>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</si>
  <si>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</si>
  <si>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</si>
  <si>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</si>
  <si>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</si>
  <si>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</si>
  <si>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</si>
  <si>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</si>
  <si>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</si>
  <si>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</si>
  <si>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</si>
  <si>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</si>
  <si>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</si>
  <si>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</si>
  <si>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</si>
  <si>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</si>
  <si>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</si>
  <si>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</si>
  <si>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</si>
  <si>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</si>
  <si>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</si>
  <si>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</si>
  <si>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</si>
  <si>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</si>
  <si>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</si>
  <si>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</si>
  <si>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</si>
  <si>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</si>
  <si>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</si>
  <si>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</si>
  <si>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</si>
  <si>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</si>
  <si>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</si>
  <si>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</si>
  <si>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</si>
  <si>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</si>
  <si>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</si>
  <si>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</si>
  <si>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</si>
  <si>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</si>
  <si>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</si>
  <si>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</si>
  <si>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</si>
  <si>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</si>
  <si>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</si>
  <si>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</si>
  <si>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</si>
  <si>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</si>
  <si>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</si>
  <si>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</si>
  <si>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</si>
  <si>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</si>
  <si>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</si>
  <si>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</si>
  <si>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</si>
  <si>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</si>
  <si>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</si>
  <si>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</si>
  <si>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</si>
  <si>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</si>
  <si>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</si>
  <si>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</si>
  <si>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</si>
  <si>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</si>
  <si>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</si>
  <si>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</si>
  <si>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</si>
  <si>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</si>
  <si>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</si>
  <si>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</si>
  <si>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</si>
  <si>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</si>
  <si>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</si>
  <si>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</si>
  <si>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</si>
  <si>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</si>
  <si>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</si>
  <si>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</si>
  <si>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</si>
  <si>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</si>
  <si>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</si>
  <si>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</si>
  <si>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</si>
  <si>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</si>
  <si>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</si>
  <si>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</si>
  <si>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</si>
  <si>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</si>
  <si>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</si>
  <si>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</si>
  <si>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</si>
  <si>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</si>
  <si>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</si>
  <si>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</si>
  <si>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</si>
  <si>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</si>
  <si>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</si>
  <si>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</si>
  <si>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</si>
  <si>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</si>
  <si>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</si>
  <si>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</si>
  <si>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</si>
  <si>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</si>
  <si>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</si>
  <si>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</si>
  <si>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</si>
  <si>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</si>
  <si>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</si>
  <si>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</si>
  <si>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</si>
  <si>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</si>
  <si>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</si>
  <si>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</si>
  <si>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</si>
  <si>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</si>
  <si>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</si>
  <si>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</si>
  <si>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</si>
  <si>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</si>
  <si>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</si>
  <si>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</si>
  <si>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</si>
  <si>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</si>
  <si>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</si>
  <si>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</si>
  <si>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</si>
  <si>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</si>
  <si>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</si>
  <si>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</si>
  <si>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</si>
  <si>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</si>
  <si>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</si>
  <si>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</si>
  <si>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</si>
  <si>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</si>
  <si>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</si>
  <si>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</si>
  <si>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</si>
  <si>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</si>
  <si>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</si>
  <si>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</si>
  <si>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</si>
  <si>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</si>
  <si>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</si>
  <si>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</si>
  <si>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</si>
  <si>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</si>
  <si>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</si>
  <si>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</si>
  <si>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</si>
  <si>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</si>
  <si>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</si>
  <si>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</si>
  <si>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</si>
  <si>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</si>
  <si>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</si>
  <si>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</si>
  <si>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</si>
  <si>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</si>
  <si>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</si>
  <si>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</si>
  <si>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</si>
  <si>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</si>
  <si>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</si>
  <si>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</si>
  <si>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</si>
  <si>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</si>
  <si>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</si>
  <si>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</si>
  <si>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</si>
  <si>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</si>
  <si>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</si>
  <si>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</si>
  <si>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</si>
  <si>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</si>
  <si>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</si>
  <si>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</si>
  <si>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</si>
  <si>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</si>
  <si>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</si>
  <si>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</si>
  <si>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</si>
  <si>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</si>
  <si>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</si>
  <si>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</si>
  <si>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</si>
  <si>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</si>
  <si>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</si>
  <si>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</si>
  <si>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</si>
  <si>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</si>
  <si>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</si>
  <si>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</si>
  <si>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</si>
  <si>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</si>
  <si>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</si>
  <si>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</si>
  <si>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</si>
  <si>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</si>
  <si>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</si>
  <si>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</si>
  <si>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</si>
  <si>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</si>
  <si>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</si>
  <si>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</si>
  <si>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</si>
  <si>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</si>
  <si>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</si>
  <si>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</si>
  <si>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</si>
  <si>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</si>
  <si>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</si>
  <si>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</si>
  <si>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</si>
  <si>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</si>
  <si>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</si>
  <si>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</si>
  <si>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</si>
  <si>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</si>
  <si>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</si>
  <si>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</si>
  <si>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</si>
  <si>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</si>
  <si>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</si>
  <si>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</si>
  <si>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</si>
  <si>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</si>
  <si>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</si>
  <si>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</si>
  <si>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</si>
  <si>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</si>
  <si>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</si>
  <si>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</si>
  <si>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</si>
  <si>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</si>
  <si>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</si>
  <si>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</si>
  <si>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</si>
  <si>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</si>
  <si>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</si>
  <si>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</si>
  <si>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</si>
  <si>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</si>
  <si>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</si>
  <si>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</si>
  <si>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</si>
  <si>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</si>
  <si>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</si>
  <si>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</si>
  <si>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</si>
  <si>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</si>
  <si>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</si>
  <si>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</si>
  <si>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</si>
  <si>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</si>
  <si>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</si>
  <si>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</si>
  <si>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</si>
  <si>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</si>
  <si>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</si>
  <si>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</si>
  <si>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</si>
  <si>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</si>
  <si>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</si>
  <si>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</si>
  <si>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</si>
  <si>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</si>
  <si>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</si>
  <si>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</si>
  <si>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</si>
  <si>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</si>
  <si>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</si>
  <si>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</si>
  <si>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</si>
  <si>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</si>
  <si>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</si>
  <si>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</si>
  <si>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</si>
  <si>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</si>
  <si>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</si>
  <si>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</si>
  <si>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</si>
  <si>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</si>
  <si>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</si>
  <si>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</si>
  <si>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</si>
  <si>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</si>
  <si>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</si>
  <si>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</si>
  <si>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</si>
  <si>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</si>
  <si>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</si>
  <si>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</si>
  <si>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</si>
  <si>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</si>
  <si>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</si>
  <si>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</si>
  <si>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</si>
  <si>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</si>
  <si>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</si>
  <si>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</si>
  <si>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</si>
  <si>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</si>
  <si>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</si>
  <si>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</si>
  <si>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</si>
  <si>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</si>
  <si>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</si>
  <si>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</si>
  <si>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</si>
  <si>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</si>
  <si>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</si>
  <si>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</si>
  <si>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</si>
  <si>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</si>
  <si>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</si>
  <si>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</si>
  <si>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</si>
  <si>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</si>
  <si>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</si>
  <si>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</si>
  <si>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</si>
  <si>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</si>
  <si>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</si>
  <si>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</si>
  <si>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</si>
  <si>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</si>
  <si>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</si>
  <si>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</si>
  <si>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</si>
  <si>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</si>
  <si>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</si>
  <si>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</si>
  <si>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</si>
  <si>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</si>
  <si>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</si>
  <si>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</si>
  <si>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</si>
  <si>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</si>
  <si>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</si>
  <si>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</si>
  <si>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</si>
  <si>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</si>
  <si>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</si>
  <si>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</si>
  <si>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</si>
  <si>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</si>
  <si>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</si>
  <si>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</si>
  <si>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</si>
  <si>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</si>
  <si>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</si>
  <si>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</si>
  <si>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</si>
  <si>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</si>
  <si>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</si>
  <si>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</si>
  <si>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</si>
  <si>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</si>
  <si>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</si>
  <si>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</si>
  <si>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</si>
  <si>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</si>
  <si>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</si>
  <si>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</si>
  <si>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</si>
  <si>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</si>
  <si>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</si>
  <si>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</si>
  <si>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</si>
  <si>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</si>
  <si>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</si>
  <si>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</si>
  <si>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</si>
  <si>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</si>
  <si>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</si>
  <si>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</si>
  <si>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</si>
  <si>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</si>
  <si>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</si>
  <si>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</si>
  <si>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</si>
  <si>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</si>
  <si>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</si>
  <si>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</si>
  <si>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</si>
  <si>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</si>
  <si>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</si>
  <si>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</si>
  <si>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</si>
  <si>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</si>
  <si>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</si>
  <si>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</si>
  <si>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</si>
  <si>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</si>
  <si>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</si>
  <si>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</si>
  <si>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</si>
  <si>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</si>
  <si>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</si>
  <si>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</si>
  <si>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</si>
  <si>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</si>
  <si>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</si>
  <si>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</si>
  <si>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</si>
  <si>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</si>
  <si>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</si>
  <si>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</si>
  <si>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</si>
  <si>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</si>
  <si>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</si>
  <si>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</si>
  <si>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</si>
  <si>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</si>
  <si>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</si>
  <si>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</si>
  <si>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</si>
  <si>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</si>
  <si>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</si>
  <si>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</si>
  <si>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</si>
  <si>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</si>
  <si>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</si>
  <si>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</si>
  <si>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</si>
  <si>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</si>
  <si>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</si>
  <si>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</si>
  <si>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</si>
  <si>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</si>
  <si>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</si>
  <si>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</si>
  <si>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</si>
  <si>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</si>
  <si>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</si>
  <si>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</si>
  <si>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</si>
  <si>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</si>
  <si>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</si>
  <si>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</si>
  <si>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</si>
  <si>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</si>
  <si>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</si>
  <si>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</si>
  <si>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</si>
  <si>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</si>
  <si>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</si>
  <si>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</si>
  <si>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</si>
  <si>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</si>
  <si>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</si>
  <si>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</si>
  <si>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</si>
  <si>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</si>
  <si>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</si>
  <si>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</si>
  <si>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</si>
  <si>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</si>
  <si>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</si>
  <si>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</si>
  <si>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</si>
  <si>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</si>
  <si>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</si>
  <si>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</si>
  <si>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</si>
  <si>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</si>
  <si>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</si>
  <si>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</si>
  <si>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</si>
  <si>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</si>
  <si>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</si>
  <si>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</si>
  <si>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</si>
  <si>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</si>
  <si>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</si>
  <si>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</si>
  <si>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</si>
  <si>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</si>
  <si>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</si>
  <si>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</si>
  <si>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</si>
  <si>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</si>
  <si>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</si>
  <si>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</si>
  <si>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</si>
  <si>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</si>
  <si>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</si>
  <si>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</si>
  <si>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</si>
  <si>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</si>
  <si>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</si>
  <si>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</si>
  <si>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</si>
  <si>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</si>
  <si>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</si>
  <si>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</si>
  <si>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</si>
  <si>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</si>
  <si>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</si>
  <si>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</si>
  <si>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</si>
  <si>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</si>
  <si>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</si>
  <si>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</si>
  <si>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</si>
  <si>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</si>
  <si>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</si>
  <si>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</si>
  <si>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</si>
  <si>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</si>
  <si>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</si>
  <si>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</si>
  <si>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</si>
  <si>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</si>
  <si>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</si>
  <si>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</si>
  <si>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</si>
  <si>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</si>
  <si>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</si>
  <si>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</si>
  <si>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</si>
  <si>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</si>
  <si>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</si>
  <si>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</si>
  <si>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</si>
  <si>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</si>
  <si>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</si>
  <si>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</si>
  <si>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</si>
  <si>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</si>
  <si>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</si>
  <si>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</si>
  <si>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</si>
  <si>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</si>
  <si>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</si>
  <si>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</si>
  <si>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</si>
  <si>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</si>
  <si>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</si>
  <si>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</si>
  <si>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</si>
  <si>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</si>
  <si>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</si>
  <si>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</si>
  <si>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</si>
  <si>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</si>
  <si>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</si>
  <si>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</si>
  <si>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</si>
  <si>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</si>
  <si>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</si>
  <si>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</si>
  <si>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</si>
  <si>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</si>
  <si>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</si>
  <si>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</si>
  <si>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</si>
  <si>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</si>
  <si>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</si>
  <si>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</si>
  <si>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</si>
  <si>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</si>
  <si>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</si>
  <si>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</si>
  <si>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</si>
  <si>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</si>
  <si>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</si>
  <si>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</si>
  <si>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</si>
  <si>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</si>
  <si>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</si>
  <si>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</si>
  <si>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</si>
  <si>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</si>
  <si>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</si>
  <si>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</si>
  <si>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</si>
  <si>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</si>
  <si>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</si>
  <si>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</si>
  <si>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</si>
  <si>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</si>
  <si>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</si>
  <si>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</si>
  <si>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</si>
  <si>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</si>
  <si>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</si>
  <si>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</si>
  <si>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</si>
  <si>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</si>
  <si>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</si>
  <si>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</si>
  <si>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</si>
  <si>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</si>
  <si>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</si>
  <si>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</si>
  <si>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</si>
  <si>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</si>
  <si>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</si>
  <si>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</si>
  <si>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</si>
  <si>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</si>
  <si>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</si>
  <si>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</si>
  <si>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</si>
  <si>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</si>
  <si>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</si>
  <si>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</si>
  <si>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</si>
  <si>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</si>
  <si>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</si>
  <si>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</si>
  <si>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</si>
  <si>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</si>
  <si>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</si>
  <si>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</si>
  <si>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</si>
  <si>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</si>
  <si>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</si>
  <si>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</si>
  <si>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</si>
  <si>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</si>
  <si>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</si>
  <si>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</si>
  <si>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</si>
  <si>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</si>
  <si>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</si>
  <si>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</si>
  <si>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</si>
  <si>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</si>
  <si>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</si>
  <si>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</si>
  <si>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</si>
  <si>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</si>
  <si>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</si>
  <si>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</si>
  <si>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</si>
  <si>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</si>
  <si>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</si>
  <si>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</si>
  <si>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</si>
  <si>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</si>
  <si>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</si>
  <si>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</si>
  <si>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</si>
  <si>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</si>
  <si>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</si>
  <si>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</si>
  <si>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</si>
  <si>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</si>
  <si>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</si>
  <si>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</si>
  <si>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</si>
  <si>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</si>
  <si>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</si>
  <si>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</si>
  <si>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</si>
  <si>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</si>
  <si>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</si>
  <si>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</si>
  <si>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</si>
  <si>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</si>
  <si>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</si>
  <si>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</si>
  <si>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</si>
  <si>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</si>
  <si>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</si>
  <si>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</si>
  <si>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</si>
  <si>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</si>
  <si>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</si>
  <si>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</si>
  <si>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</si>
  <si>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</si>
  <si>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</si>
  <si>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</si>
  <si>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</si>
  <si>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</si>
  <si>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</si>
  <si>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</si>
  <si>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</si>
  <si>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</si>
  <si>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</si>
  <si>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</si>
  <si>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</si>
  <si>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</si>
  <si>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</si>
  <si>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</si>
  <si>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</si>
  <si>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</si>
  <si>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</si>
  <si>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</si>
  <si>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</si>
  <si>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</si>
  <si>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</si>
  <si>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</si>
  <si>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</si>
  <si>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</si>
  <si>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</si>
  <si>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</si>
  <si>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</si>
  <si>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</si>
  <si>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</si>
  <si>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</si>
  <si>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</si>
  <si>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</si>
  <si>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</si>
  <si>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</si>
  <si>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</si>
  <si>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</si>
  <si>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</si>
  <si>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</si>
  <si>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</si>
  <si>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</si>
  <si>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</si>
  <si>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</si>
  <si>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</si>
  <si>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</si>
  <si>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</si>
  <si>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</si>
  <si>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</si>
  <si>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</si>
  <si>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</si>
  <si>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</si>
  <si>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</si>
  <si>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</si>
  <si>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</si>
  <si>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</si>
  <si>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</si>
  <si>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</si>
  <si>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</si>
  <si>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</si>
  <si>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</si>
  <si>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</si>
  <si>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</si>
  <si>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</si>
  <si>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</si>
  <si>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</si>
  <si>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</si>
  <si>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</si>
  <si>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</si>
  <si>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</si>
  <si>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</si>
  <si>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</si>
  <si>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</si>
  <si>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</si>
  <si>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</si>
  <si>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</si>
  <si>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</si>
  <si>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</si>
  <si>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</si>
  <si>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</si>
  <si>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</si>
  <si>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</si>
  <si>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</si>
  <si>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</si>
  <si>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</si>
  <si>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</si>
  <si>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</si>
  <si>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</si>
  <si>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</si>
  <si>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</si>
  <si>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</si>
  <si>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</si>
  <si>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</si>
  <si>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</si>
  <si>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</si>
  <si>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</si>
  <si>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</si>
  <si>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</si>
  <si>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</si>
  <si>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</si>
  <si>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</si>
  <si>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</si>
  <si>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</si>
  <si>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</si>
  <si>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</si>
  <si>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</si>
  <si>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</si>
  <si>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</si>
  <si>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</si>
  <si>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</si>
  <si>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</si>
  <si>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</si>
  <si>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</si>
  <si>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</si>
  <si>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</si>
  <si>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</si>
  <si>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</si>
  <si>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</si>
  <si>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</si>
  <si>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</si>
  <si>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</si>
  <si>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</si>
  <si>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</si>
  <si>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</si>
  <si>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</si>
  <si>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</si>
  <si>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</si>
  <si>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</si>
  <si>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</si>
  <si>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</si>
  <si>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</si>
  <si>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</si>
  <si>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</si>
  <si>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</si>
  <si>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</si>
  <si>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</si>
  <si>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</si>
  <si>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</si>
  <si>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</si>
  <si>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</si>
  <si>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</si>
  <si>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</si>
  <si>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</si>
  <si>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</si>
  <si>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</si>
  <si>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</si>
  <si>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</si>
  <si>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</si>
  <si>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</si>
  <si>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</si>
  <si>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</si>
  <si>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</si>
  <si>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</si>
  <si>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</si>
  <si>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</si>
  <si>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</si>
  <si>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</si>
  <si>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</si>
  <si>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</si>
  <si>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</si>
  <si>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</si>
  <si>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</si>
  <si>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</si>
  <si>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</si>
  <si>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</si>
  <si>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</si>
  <si>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</si>
  <si>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</si>
  <si>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</si>
  <si>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</si>
  <si>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</si>
  <si>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</si>
  <si>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</si>
  <si>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</si>
  <si>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</si>
  <si>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</si>
  <si>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</si>
  <si>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</si>
  <si>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</si>
  <si>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</si>
  <si>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</si>
  <si>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</si>
  <si>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</si>
  <si>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</si>
  <si>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</si>
  <si>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</si>
  <si>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</si>
  <si>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</si>
  <si>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</si>
  <si>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</si>
  <si>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</si>
  <si>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</si>
  <si>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</si>
  <si>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</si>
  <si>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</si>
  <si>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</si>
  <si>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</si>
  <si>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</si>
  <si>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</si>
  <si>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</si>
  <si>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</si>
  <si>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</si>
  <si>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</si>
  <si>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</si>
  <si>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</si>
  <si>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</si>
  <si>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</si>
  <si>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</si>
  <si>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</si>
  <si>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</si>
  <si>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</si>
  <si>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</si>
  <si>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</si>
  <si>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</si>
  <si>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</si>
  <si>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</si>
  <si>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</si>
  <si>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</si>
  <si>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</si>
  <si>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</si>
  <si>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</si>
  <si>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</si>
  <si>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</si>
  <si>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</si>
  <si>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</si>
  <si>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</si>
  <si>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</si>
  <si>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</si>
  <si>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</si>
  <si>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</si>
  <si>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</si>
  <si>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</si>
  <si>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</si>
  <si>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</si>
  <si>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</si>
  <si>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</si>
  <si>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</si>
  <si>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</si>
  <si>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</si>
  <si>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</si>
  <si>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</si>
  <si>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</si>
  <si>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</si>
  <si>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</si>
  <si>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</si>
  <si>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</si>
  <si>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</si>
  <si>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</si>
  <si>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</si>
  <si>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</si>
  <si>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</si>
  <si>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</si>
  <si>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</si>
  <si>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</si>
  <si>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</si>
  <si>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</si>
  <si>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</si>
  <si>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</si>
  <si>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</si>
  <si>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</si>
  <si>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</si>
  <si>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</si>
  <si>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</si>
  <si>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</si>
  <si>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</si>
  <si>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</si>
  <si>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</si>
  <si>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</si>
  <si>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</si>
  <si>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</si>
  <si>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</si>
  <si>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</si>
  <si>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</si>
  <si>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</si>
  <si>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</si>
  <si>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</si>
  <si>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</si>
  <si>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</si>
  <si>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</si>
  <si>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</si>
  <si>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</si>
  <si>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</si>
  <si>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</si>
  <si>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</si>
  <si>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</si>
  <si>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</si>
  <si>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</si>
  <si>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</si>
  <si>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</si>
  <si>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</si>
  <si>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</si>
  <si>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</si>
  <si>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</si>
  <si>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</si>
  <si>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</si>
  <si>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</si>
  <si>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</si>
  <si>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</si>
  <si>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</si>
  <si>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</si>
  <si>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</si>
  <si>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</si>
  <si>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</si>
  <si>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</si>
  <si>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</si>
  <si>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</si>
  <si>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</si>
  <si>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</si>
  <si>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</si>
  <si>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</si>
  <si>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</si>
  <si>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</si>
  <si>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</si>
  <si>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</si>
  <si>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</si>
  <si>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</si>
  <si>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</si>
  <si>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</si>
  <si>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</si>
  <si>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</si>
  <si>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</si>
  <si>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</si>
  <si>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</si>
  <si>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</si>
  <si>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</si>
  <si>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</si>
  <si>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</si>
  <si>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</si>
  <si>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</si>
  <si>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</si>
  <si>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</si>
  <si>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</si>
  <si>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</si>
  <si>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</si>
  <si>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</si>
  <si>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</si>
  <si>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</si>
  <si>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</si>
  <si>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</si>
  <si>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</si>
  <si>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</si>
  <si>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</si>
  <si>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</si>
  <si>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</si>
  <si>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</si>
  <si>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</si>
  <si>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</si>
  <si>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</si>
  <si>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</si>
  <si>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</si>
  <si>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</si>
  <si>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</si>
  <si>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</si>
  <si>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</si>
  <si>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</si>
  <si>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</si>
  <si>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</si>
  <si>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</si>
  <si>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</si>
  <si>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</si>
  <si>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</si>
  <si>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</si>
  <si>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</si>
  <si>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</si>
  <si>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</si>
  <si>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</si>
  <si>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</si>
  <si>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</si>
  <si>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</si>
  <si>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</si>
  <si>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</si>
  <si>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</si>
  <si>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</si>
  <si>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</si>
  <si>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</si>
  <si>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</si>
  <si>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</si>
  <si>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</si>
  <si>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</si>
  <si>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</si>
  <si>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</si>
  <si>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</si>
  <si>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</si>
  <si>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</si>
  <si>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</si>
  <si>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</si>
  <si>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</si>
  <si>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</si>
  <si>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</si>
  <si>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</si>
  <si>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</si>
  <si>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</si>
  <si>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</si>
  <si>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</si>
  <si>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</si>
  <si>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</si>
  <si>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</si>
  <si>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</si>
  <si>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</si>
  <si>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</si>
  <si>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</si>
  <si>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</si>
  <si>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</si>
  <si>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</si>
  <si>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</si>
  <si>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</si>
  <si>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</si>
  <si>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</si>
  <si>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</si>
  <si>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</si>
  <si>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</si>
  <si>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</si>
  <si>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</si>
  <si>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</si>
  <si>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</si>
  <si>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</si>
  <si>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</si>
  <si>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</si>
  <si>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</si>
  <si>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</si>
  <si>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</si>
  <si>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</si>
  <si>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</si>
  <si>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</si>
  <si>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</si>
  <si>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</si>
  <si>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</si>
  <si>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</si>
  <si>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</si>
  <si>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</si>
  <si>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</si>
  <si>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</si>
  <si>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</si>
  <si>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</si>
  <si>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</si>
  <si>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</si>
  <si>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</si>
  <si>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</si>
  <si>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</si>
  <si>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</si>
  <si>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</si>
  <si>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</si>
  <si>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</si>
  <si>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</si>
  <si>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</si>
  <si>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</si>
  <si>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</si>
  <si>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</si>
  <si>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</si>
  <si>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</si>
  <si>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</si>
  <si>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</si>
  <si>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</si>
  <si>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</si>
  <si>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</si>
  <si>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</si>
  <si>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</si>
  <si>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</si>
  <si>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</si>
  <si>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</si>
  <si>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</si>
  <si>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</si>
  <si>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</si>
  <si>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</si>
  <si>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</si>
  <si>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</si>
  <si>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</si>
  <si>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</si>
  <si>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</si>
  <si>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</si>
  <si>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</si>
  <si>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</si>
  <si>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</si>
  <si>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</si>
  <si>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</si>
  <si>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</si>
  <si>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</si>
  <si>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</si>
  <si>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</si>
  <si>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</si>
  <si>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</si>
  <si>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</si>
  <si>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</si>
  <si>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</si>
  <si>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</si>
  <si>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</si>
  <si>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</si>
  <si>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</si>
  <si>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</si>
  <si>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</si>
  <si>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</si>
  <si>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</si>
  <si>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</si>
  <si>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</si>
  <si>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</si>
  <si>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</si>
  <si>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</si>
  <si>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</si>
  <si>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</si>
  <si>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</si>
  <si>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</si>
  <si>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</si>
  <si>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</si>
  <si>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</si>
  <si>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</si>
  <si>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</si>
  <si>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</si>
  <si>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</si>
  <si>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</si>
  <si>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</si>
  <si>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</si>
  <si>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</si>
  <si>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</si>
  <si>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</si>
  <si>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</si>
  <si>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</si>
  <si>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</si>
  <si>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</si>
  <si>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</si>
  <si>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</si>
  <si>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</si>
  <si>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</si>
  <si>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</si>
  <si>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</si>
  <si>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</si>
  <si>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</si>
  <si>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</si>
  <si>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</si>
  <si>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</si>
  <si>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</si>
  <si>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</si>
  <si>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</si>
  <si>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</si>
  <si>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</si>
  <si>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</si>
  <si>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</si>
  <si>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</si>
  <si>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</si>
  <si>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</si>
  <si>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</si>
  <si>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</si>
  <si>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</si>
  <si>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</si>
  <si>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</si>
  <si>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</si>
  <si>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</si>
  <si>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</si>
  <si>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</si>
  <si>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</si>
  <si>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</si>
  <si>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</si>
  <si>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</si>
  <si>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</si>
  <si>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</si>
  <si>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</si>
  <si>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</si>
  <si>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</si>
  <si>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</si>
  <si>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</si>
  <si>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</si>
  <si>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</si>
  <si>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</si>
  <si>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</si>
  <si>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</si>
  <si>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</si>
  <si>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</si>
  <si>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</si>
  <si>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</si>
  <si>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</si>
  <si>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</si>
  <si>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</si>
  <si>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</si>
  <si>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</si>
  <si>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</si>
  <si>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</si>
  <si>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</si>
  <si>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</si>
  <si>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</si>
  <si>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</si>
  <si>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</si>
  <si>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</si>
  <si>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</si>
  <si>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</si>
  <si>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</si>
  <si>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</si>
  <si>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</si>
  <si>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</si>
  <si>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</si>
  <si>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</si>
  <si>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</si>
  <si>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</si>
  <si>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</si>
  <si>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</si>
  <si>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</si>
  <si>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</si>
  <si>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</si>
  <si>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</si>
  <si>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</si>
  <si>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</si>
  <si>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</si>
  <si>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</si>
  <si>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</si>
  <si>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</si>
  <si>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</si>
  <si>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</si>
  <si>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</si>
  <si>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</si>
  <si>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</si>
  <si>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</si>
  <si>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</si>
  <si>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</si>
  <si>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</si>
  <si>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</si>
  <si>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</si>
  <si>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</si>
  <si>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</si>
  <si>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</si>
  <si>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</si>
  <si>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</si>
  <si>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</si>
  <si>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</si>
  <si>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</si>
  <si>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</si>
  <si>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</si>
  <si>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</si>
  <si>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</si>
  <si>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</si>
  <si>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</si>
  <si>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</si>
  <si>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</si>
  <si>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</si>
  <si>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</si>
  <si>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</si>
  <si>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</si>
  <si>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</si>
  <si>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</si>
  <si>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</si>
  <si>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</si>
  <si>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</si>
  <si>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</si>
  <si>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</si>
  <si>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</si>
  <si>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</si>
  <si>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</si>
  <si>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</si>
  <si>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</si>
  <si>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</si>
  <si>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</si>
  <si>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</si>
  <si>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</si>
  <si>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</si>
  <si>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</si>
  <si>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</si>
  <si>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</si>
  <si>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</si>
  <si>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</si>
  <si>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</si>
  <si>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</si>
  <si>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</si>
  <si>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</si>
  <si>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</si>
  <si>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</si>
  <si>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</si>
  <si>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</si>
  <si>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</si>
  <si>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</si>
  <si>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</si>
  <si>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</si>
  <si>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</si>
  <si>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</si>
  <si>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</si>
  <si>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</si>
  <si>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</si>
  <si>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</si>
  <si>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</si>
  <si>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</si>
  <si>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</si>
  <si>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</si>
  <si>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</si>
  <si>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</si>
  <si>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</si>
  <si>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</si>
  <si>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</si>
  <si>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</si>
  <si>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</si>
  <si>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</si>
  <si>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</si>
  <si>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</si>
  <si>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</si>
  <si>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</si>
  <si>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</si>
  <si>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</si>
  <si>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</si>
  <si>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</si>
  <si>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</si>
  <si>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</si>
  <si>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</si>
  <si>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</si>
  <si>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</si>
  <si>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</si>
  <si>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</si>
  <si>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</si>
  <si>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</si>
  <si>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</si>
  <si>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</si>
  <si>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</si>
  <si>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</si>
  <si>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</si>
  <si>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</si>
  <si>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</si>
  <si>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</si>
  <si>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</si>
  <si>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</si>
  <si>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</si>
  <si>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</si>
  <si>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</si>
  <si>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</si>
  <si>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</si>
  <si>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</si>
  <si>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</si>
  <si>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</si>
  <si>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</si>
  <si>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</si>
  <si>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</si>
  <si>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</si>
  <si>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</si>
  <si>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</si>
  <si>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</si>
  <si>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</si>
  <si>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</si>
  <si>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</si>
  <si>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</si>
  <si>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</si>
  <si>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</si>
  <si>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</si>
  <si>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</si>
  <si>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</si>
  <si>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</si>
  <si>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</si>
  <si>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</si>
  <si>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</si>
  <si>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</si>
  <si>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</si>
  <si>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</si>
  <si>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</si>
  <si>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</si>
  <si>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</si>
  <si>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</si>
  <si>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</si>
  <si>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</si>
  <si>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</si>
  <si>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</si>
  <si>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</si>
  <si>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</si>
  <si>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</si>
  <si>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</si>
  <si>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</si>
  <si>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</si>
  <si>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</si>
  <si>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</si>
  <si>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</si>
  <si>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</si>
  <si>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</si>
  <si>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</si>
  <si>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</si>
  <si>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</si>
  <si>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</si>
  <si>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</si>
  <si>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</si>
  <si>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</si>
  <si>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</si>
  <si>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</si>
  <si>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</si>
  <si>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</si>
  <si>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</si>
  <si>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</si>
  <si>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</si>
  <si>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</si>
  <si>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</si>
  <si>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</si>
  <si>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</si>
  <si>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</si>
  <si>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</si>
  <si>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</si>
  <si>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</si>
  <si>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</si>
  <si>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</si>
  <si>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</si>
  <si>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</si>
  <si>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</si>
  <si>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</si>
  <si>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</si>
  <si>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</si>
  <si>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</si>
  <si>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</si>
  <si>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</si>
  <si>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</si>
  <si>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</si>
  <si>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</si>
  <si>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</si>
  <si>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</si>
  <si>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</si>
  <si>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</si>
  <si>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</si>
  <si>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</si>
  <si>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</si>
  <si>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</si>
  <si>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</si>
  <si>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</si>
  <si>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</si>
  <si>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</si>
  <si>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</si>
  <si>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</si>
  <si>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</si>
  <si>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</si>
  <si>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</si>
  <si>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</si>
  <si>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</si>
  <si>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</si>
  <si>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</si>
  <si>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</si>
  <si>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</si>
  <si>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</si>
  <si>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</si>
  <si>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</si>
  <si>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</si>
  <si>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</si>
  <si>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</si>
  <si>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</si>
  <si>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</si>
  <si>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</si>
  <si>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</si>
  <si>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</si>
  <si>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</si>
  <si>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</si>
  <si>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</si>
  <si>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</si>
  <si>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</si>
  <si>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</si>
  <si>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</si>
  <si>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</si>
  <si>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</si>
  <si>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</si>
  <si>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</si>
  <si>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</si>
  <si>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</si>
  <si>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</si>
  <si>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</si>
  <si>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</si>
  <si>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</si>
  <si>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</si>
  <si>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</si>
  <si>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</si>
  <si>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</si>
  <si>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</si>
  <si>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</si>
  <si>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</si>
  <si>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</si>
  <si>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</si>
  <si>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</si>
  <si>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</si>
  <si>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</si>
  <si>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</si>
  <si>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</si>
  <si>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</si>
  <si>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</si>
  <si>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</si>
  <si>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</si>
  <si>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</si>
  <si>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</si>
  <si>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</si>
  <si>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</si>
  <si>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</si>
  <si>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</si>
  <si>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</si>
  <si>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</si>
  <si>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</si>
  <si>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</si>
  <si>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</si>
  <si>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</si>
  <si>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</si>
  <si>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</si>
  <si>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</si>
  <si>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</si>
  <si>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</si>
  <si>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</si>
  <si>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</si>
  <si>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</si>
  <si>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</si>
  <si>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</si>
  <si>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</si>
  <si>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</si>
  <si>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</si>
  <si>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</si>
  <si>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</si>
  <si>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</si>
  <si>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</si>
  <si>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</si>
  <si>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</si>
  <si>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</si>
  <si>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</si>
  <si>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</si>
  <si>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</si>
  <si>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</si>
  <si>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</si>
  <si>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</si>
  <si>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</si>
  <si>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</si>
  <si>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</si>
  <si>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</si>
  <si>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</si>
  <si>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</si>
  <si>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</si>
  <si>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</si>
  <si>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</si>
  <si>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</si>
  <si>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</si>
  <si>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</si>
  <si>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</si>
  <si>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</si>
  <si>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</si>
  <si>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</si>
  <si>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</si>
  <si>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</si>
  <si>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</si>
  <si>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</si>
  <si>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</si>
  <si>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</si>
  <si>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</si>
  <si>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</si>
  <si>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</si>
  <si>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</si>
  <si>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</si>
  <si>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</si>
  <si>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</si>
  <si>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</si>
  <si>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</si>
  <si>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</si>
  <si>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</si>
  <si>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</si>
  <si>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</si>
  <si>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</si>
  <si>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</si>
  <si>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</si>
  <si>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</si>
  <si>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</si>
  <si>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</si>
  <si>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</si>
  <si>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</si>
  <si>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</si>
  <si>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</si>
  <si>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</si>
  <si>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</si>
  <si>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</si>
  <si>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</si>
  <si>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</si>
  <si>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</si>
  <si>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</si>
  <si>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</si>
  <si>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</si>
  <si>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</si>
  <si>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</si>
  <si>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</si>
  <si>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</si>
  <si>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</si>
  <si>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</si>
  <si>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</si>
  <si>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</si>
  <si>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</si>
  <si>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</si>
  <si>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</si>
  <si>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</si>
  <si>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</si>
  <si>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</si>
  <si>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</si>
  <si>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</si>
  <si>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</si>
  <si>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</si>
  <si>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</si>
  <si>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</si>
  <si>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</si>
  <si>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</si>
  <si>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</si>
  <si>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</si>
  <si>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</si>
  <si>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</si>
  <si>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</si>
  <si>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</si>
  <si>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</si>
  <si>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</si>
  <si>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</si>
  <si>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</si>
  <si>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</si>
  <si>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</si>
  <si>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</si>
  <si>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</si>
  <si>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</si>
  <si>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</si>
  <si>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</si>
  <si>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</si>
  <si>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</si>
  <si>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</si>
  <si>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</si>
  <si>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</si>
  <si>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</si>
  <si>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</si>
  <si>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</si>
  <si>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</si>
  <si>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</si>
  <si>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</si>
  <si>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</si>
  <si>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</si>
  <si>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</si>
  <si>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</si>
  <si>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</si>
  <si>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</si>
  <si>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</si>
  <si>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</si>
  <si>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</si>
  <si>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</si>
  <si>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</si>
  <si>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</si>
  <si>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</si>
  <si>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</si>
  <si>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</si>
  <si>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</si>
  <si>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</si>
  <si>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</si>
  <si>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</si>
  <si>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</si>
  <si>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</si>
  <si>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</si>
  <si>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</si>
  <si>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</si>
  <si>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</si>
  <si>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</si>
  <si>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</si>
  <si>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</si>
  <si>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</si>
  <si>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</si>
  <si>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</si>
  <si>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</si>
  <si>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</si>
  <si>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</si>
  <si>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</si>
  <si>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</si>
  <si>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</si>
  <si>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</si>
  <si>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</si>
  <si>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</si>
  <si>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</si>
  <si>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</si>
  <si>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</si>
  <si>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</si>
  <si>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</si>
  <si>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</si>
  <si>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</si>
  <si>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</si>
  <si>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</si>
  <si>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</si>
  <si>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</si>
  <si>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</si>
  <si>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</si>
  <si>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</si>
  <si>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</si>
  <si>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</si>
  <si>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</si>
  <si>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</si>
  <si>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</si>
  <si>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</si>
  <si>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</si>
  <si>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</si>
  <si>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</si>
  <si>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</si>
  <si>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</si>
  <si>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</si>
  <si>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</si>
  <si>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</si>
  <si>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</si>
  <si>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</si>
  <si>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</si>
  <si>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</si>
  <si>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</si>
  <si>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</si>
  <si>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</si>
  <si>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</si>
  <si>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</si>
  <si>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</si>
  <si>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</si>
  <si>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</si>
  <si>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</si>
  <si>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</si>
  <si>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</si>
  <si>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</si>
  <si>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</si>
  <si>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</si>
  <si>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</si>
  <si>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</si>
  <si>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</si>
  <si>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</si>
  <si>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</si>
  <si>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</si>
  <si>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</si>
  <si>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</si>
  <si>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</si>
  <si>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</si>
  <si>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</si>
  <si>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</si>
  <si>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</si>
  <si>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</si>
  <si>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</si>
  <si>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</si>
  <si>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</si>
  <si>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</si>
  <si>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</si>
  <si>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</si>
  <si>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</si>
  <si>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</si>
  <si>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</si>
  <si>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</si>
  <si>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</si>
  <si>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</si>
  <si>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</si>
  <si>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</si>
  <si>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</si>
  <si>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</si>
  <si>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</si>
  <si>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</si>
  <si>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</si>
  <si>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</si>
  <si>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</si>
  <si>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</si>
  <si>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</si>
  <si>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</si>
  <si>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</si>
  <si>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</si>
  <si>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</si>
  <si>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</si>
  <si>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</si>
  <si>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</si>
  <si>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</si>
  <si>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</si>
  <si>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</si>
  <si>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</si>
  <si>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</si>
  <si>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</si>
  <si>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</si>
  <si>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</si>
  <si>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</si>
  <si>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</si>
  <si>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</si>
  <si>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</si>
  <si>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</si>
  <si>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</si>
  <si>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</si>
  <si>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</si>
  <si>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</si>
  <si>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</si>
  <si>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</si>
  <si>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</si>
  <si>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</si>
  <si>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</si>
  <si>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</si>
  <si>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</si>
  <si>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</si>
  <si>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</si>
  <si>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</si>
  <si>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</si>
  <si>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</si>
  <si>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</si>
  <si>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</si>
  <si>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</si>
  <si>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</si>
  <si>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</si>
  <si>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</si>
  <si>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</si>
  <si>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</si>
  <si>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</si>
  <si>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</si>
  <si>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</si>
  <si>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</si>
  <si>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</si>
  <si>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</si>
  <si>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</si>
  <si>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</si>
  <si>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</si>
  <si>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</si>
  <si>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</si>
  <si>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</si>
  <si>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</si>
  <si>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</si>
  <si>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</si>
  <si>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</si>
  <si>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</si>
  <si>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</si>
  <si>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</si>
  <si>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</si>
  <si>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</si>
  <si>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</si>
  <si>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</si>
  <si>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</si>
  <si>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</si>
  <si>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</si>
  <si>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</si>
  <si>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</si>
  <si>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</si>
  <si>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</si>
  <si>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</si>
  <si>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</si>
  <si>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</si>
  <si>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</si>
  <si>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</si>
  <si>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</si>
  <si>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</si>
  <si>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</si>
  <si>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</si>
  <si>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</si>
  <si>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</si>
  <si>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</si>
  <si>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</si>
  <si>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</si>
  <si>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</si>
  <si>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</si>
  <si>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</si>
  <si>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</si>
  <si>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</si>
  <si>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</si>
  <si>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</si>
  <si>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</si>
  <si>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</si>
  <si>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</si>
  <si>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</si>
  <si>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</si>
  <si>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</si>
  <si>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</si>
  <si>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</si>
  <si>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</si>
  <si>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</si>
  <si>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</si>
  <si>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</si>
  <si>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</si>
  <si>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</si>
  <si>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</si>
  <si>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</si>
  <si>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</si>
  <si>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</si>
  <si>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</si>
  <si>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</si>
  <si>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</si>
  <si>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</si>
  <si>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</si>
  <si>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</si>
  <si>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</si>
  <si>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</si>
  <si>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</si>
  <si>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</si>
  <si>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</si>
  <si>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</si>
  <si>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</si>
  <si>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</si>
  <si>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</si>
  <si>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</si>
  <si>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</si>
  <si>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</si>
  <si>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</si>
  <si>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</si>
  <si>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</si>
  <si>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</si>
  <si>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</si>
  <si>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</si>
  <si>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</si>
  <si>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</si>
  <si>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</si>
  <si>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</si>
  <si>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</si>
  <si>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</si>
  <si>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</si>
  <si>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</si>
  <si>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</si>
  <si>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</si>
  <si>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</si>
  <si>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</si>
  <si>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</si>
  <si>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</si>
  <si>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</si>
  <si>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</si>
  <si>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</si>
  <si>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</si>
  <si>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</si>
  <si>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</si>
  <si>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</si>
  <si>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</si>
  <si>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</si>
  <si>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</si>
  <si>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</si>
  <si>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</si>
  <si>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</si>
  <si>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</si>
  <si>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</si>
  <si>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</si>
  <si>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</si>
  <si>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</si>
  <si>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</si>
  <si>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</si>
  <si>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</si>
  <si>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</si>
  <si>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</si>
  <si>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</si>
  <si>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</si>
  <si>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</si>
  <si>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</si>
  <si>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</si>
  <si>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</si>
  <si>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</si>
  <si>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</si>
  <si>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</si>
  <si>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</si>
  <si>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</si>
  <si>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</si>
  <si>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</si>
  <si>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</si>
  <si>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</si>
  <si>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</si>
  <si>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</si>
  <si>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</si>
  <si>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</si>
  <si>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</si>
  <si>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</si>
  <si>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</si>
  <si>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</si>
  <si>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</si>
  <si>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</si>
  <si>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</si>
  <si>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</si>
  <si>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</si>
  <si>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</si>
  <si>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</si>
  <si>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</si>
  <si>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</si>
  <si>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</si>
  <si>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</si>
  <si>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</si>
  <si>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</si>
  <si>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</si>
  <si>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</si>
  <si>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</si>
  <si>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</si>
  <si>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</si>
  <si>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</si>
  <si>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</si>
  <si>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</si>
  <si>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</si>
  <si>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</si>
  <si>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</si>
  <si>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</si>
  <si>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</si>
  <si>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</si>
  <si>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</si>
  <si>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</si>
  <si>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</si>
  <si>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</si>
  <si>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</si>
  <si>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</si>
  <si>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</si>
  <si>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</si>
  <si>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</si>
  <si>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</si>
  <si>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</si>
  <si>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</si>
  <si>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</si>
  <si>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</si>
  <si>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</si>
  <si>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</si>
  <si>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</si>
  <si>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</si>
  <si>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</si>
  <si>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</si>
  <si>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</si>
  <si>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</si>
  <si>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</si>
  <si>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</si>
  <si>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</si>
  <si>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</si>
  <si>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</si>
  <si>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</si>
  <si>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</si>
  <si>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</si>
  <si>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</si>
  <si>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</si>
  <si>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</si>
  <si>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</si>
  <si>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</si>
  <si>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</si>
  <si>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</si>
  <si>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</si>
  <si>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</si>
  <si>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</si>
  <si>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</si>
  <si>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</si>
  <si>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</si>
  <si>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</si>
  <si>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</si>
  <si>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</si>
  <si>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</si>
  <si>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</si>
  <si>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</si>
  <si>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</si>
  <si>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</si>
  <si>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</si>
  <si>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</si>
  <si>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</si>
  <si>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</si>
  <si>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</si>
  <si>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</si>
  <si>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</si>
  <si>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</si>
  <si>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</si>
  <si>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</si>
  <si>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</si>
  <si>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</si>
  <si>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</si>
  <si>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</si>
  <si>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</si>
  <si>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</si>
  <si>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</si>
  <si>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</si>
  <si>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</si>
  <si>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</si>
  <si>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</si>
  <si>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</si>
  <si>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</si>
  <si>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</si>
  <si>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</si>
  <si>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</si>
  <si>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</si>
  <si>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</si>
  <si>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</si>
  <si>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</si>
  <si>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</si>
  <si>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</si>
  <si>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</si>
  <si>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</si>
  <si>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</si>
  <si>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</si>
  <si>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</si>
  <si>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</si>
  <si>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</si>
  <si>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</si>
  <si>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</si>
  <si>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</si>
  <si>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</si>
  <si>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</si>
  <si>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</si>
  <si>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</si>
  <si>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</si>
  <si>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</si>
  <si>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</si>
  <si>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</si>
  <si>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</si>
  <si>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</si>
  <si>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</si>
  <si>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</si>
  <si>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</si>
  <si>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</si>
  <si>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</si>
  <si>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</si>
  <si>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</si>
  <si>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</si>
  <si>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</si>
  <si>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</si>
  <si>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</si>
  <si>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</si>
  <si>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</si>
  <si>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</si>
  <si>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</si>
  <si>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</si>
  <si>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</si>
  <si>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</si>
  <si>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</si>
  <si>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</si>
  <si>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</si>
  <si>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</si>
  <si>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</si>
  <si>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</si>
  <si>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</si>
  <si>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</si>
  <si>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</si>
  <si>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</si>
  <si>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</si>
  <si>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</si>
  <si>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</si>
  <si>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</si>
  <si>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</si>
  <si>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</si>
  <si>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</si>
  <si>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</si>
  <si>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</si>
  <si>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</si>
  <si>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</si>
  <si>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</si>
  <si>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</si>
  <si>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</si>
  <si>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</si>
  <si>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</si>
  <si>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</si>
  <si>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</si>
  <si>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</si>
  <si>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</si>
  <si>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</si>
  <si>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</si>
  <si>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</si>
  <si>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</si>
  <si>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</si>
  <si>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</si>
  <si>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</si>
  <si>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</si>
  <si>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</si>
  <si>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</si>
  <si>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</si>
  <si>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</si>
  <si>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</si>
  <si>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</si>
  <si>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</si>
  <si>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</si>
  <si>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</si>
  <si>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</si>
  <si>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</si>
  <si>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</si>
  <si>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</si>
  <si>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</si>
  <si>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</si>
  <si>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</si>
  <si>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</si>
  <si>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</si>
  <si>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</si>
  <si>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</si>
  <si>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</si>
  <si>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</si>
  <si>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</si>
  <si>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</si>
  <si>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</si>
  <si>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</si>
  <si>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</si>
  <si>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</si>
  <si>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</si>
  <si>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</si>
  <si>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</si>
  <si>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</si>
  <si>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</si>
  <si>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</si>
  <si>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</si>
  <si>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</si>
  <si>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</si>
  <si>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</si>
  <si>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</si>
  <si>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</si>
  <si>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</si>
  <si>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</si>
  <si>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</si>
  <si>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</si>
  <si>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</si>
  <si>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</si>
  <si>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</si>
  <si>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</si>
  <si>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</si>
  <si>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</si>
  <si>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</si>
  <si>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</si>
  <si>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</si>
  <si>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</si>
  <si>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</si>
  <si>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</si>
  <si>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</si>
  <si>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</si>
  <si>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</si>
  <si>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</si>
  <si>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</si>
  <si>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</si>
  <si>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</si>
  <si>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</si>
  <si>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</si>
  <si>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</si>
  <si>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</si>
  <si>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</si>
  <si>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</si>
  <si>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</si>
  <si>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</si>
  <si>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</si>
  <si>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</si>
  <si>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</si>
  <si>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</si>
  <si>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</si>
  <si>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</si>
  <si>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</si>
  <si>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</si>
  <si>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</si>
  <si>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</si>
  <si>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</si>
  <si>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</si>
  <si>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</si>
  <si>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</si>
  <si>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</si>
  <si>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</si>
  <si>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</si>
  <si>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</si>
  <si>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</si>
  <si>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</si>
  <si>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</si>
  <si>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</si>
  <si>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</si>
  <si>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</si>
  <si>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</si>
  <si>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</si>
  <si>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</si>
  <si>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</si>
  <si>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</si>
  <si>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</si>
  <si>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</si>
  <si>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</si>
  <si>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</si>
  <si>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</si>
  <si>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</si>
  <si>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</si>
  <si>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</si>
  <si>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</si>
  <si>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</si>
  <si>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</si>
  <si>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</si>
  <si>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</si>
  <si>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</si>
  <si>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</si>
  <si>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</si>
  <si>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</si>
  <si>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</si>
  <si>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</si>
  <si>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</si>
  <si>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</si>
  <si>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</si>
  <si>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</si>
  <si>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</si>
  <si>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</si>
  <si>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</si>
  <si>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</si>
  <si>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</si>
  <si>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</si>
  <si>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</si>
  <si>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</si>
  <si>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</si>
  <si>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</si>
  <si>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</si>
  <si>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</si>
  <si>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</si>
  <si>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</si>
  <si>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</si>
  <si>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</si>
  <si>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</si>
  <si>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</si>
  <si>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</si>
  <si>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</si>
  <si>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</si>
  <si>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</si>
  <si>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</si>
  <si>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</si>
  <si>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</si>
  <si>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</si>
  <si>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</si>
  <si>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</si>
  <si>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</si>
  <si>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</si>
  <si>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</si>
  <si>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</si>
  <si>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</si>
  <si>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</si>
  <si>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</si>
  <si>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</si>
  <si>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</si>
  <si>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</si>
  <si>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</si>
  <si>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</si>
  <si>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</si>
  <si>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</si>
  <si>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</si>
  <si>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</si>
  <si>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</si>
  <si>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</si>
  <si>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</si>
  <si>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</si>
  <si>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</si>
  <si>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</si>
  <si>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</si>
  <si>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</si>
  <si>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</si>
  <si>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</si>
  <si>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</si>
  <si>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</si>
  <si>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</si>
  <si>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</si>
  <si>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</si>
  <si>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</si>
  <si>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</si>
  <si>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</si>
  <si>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</si>
  <si>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</si>
  <si>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</si>
  <si>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</si>
  <si>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</si>
  <si>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</si>
  <si>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</si>
  <si>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</si>
  <si>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</si>
  <si>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</si>
  <si>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</si>
  <si>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</si>
  <si>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</si>
  <si>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</si>
  <si>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</si>
  <si>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</si>
  <si>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</si>
  <si>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</si>
  <si>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</si>
  <si>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</si>
  <si>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</si>
  <si>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</si>
  <si>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</si>
  <si>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</si>
  <si>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</si>
  <si>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</si>
  <si>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</si>
  <si>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</si>
  <si>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</si>
  <si>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</si>
  <si>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</si>
  <si>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</si>
  <si>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</si>
  <si>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</si>
  <si>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</si>
  <si>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</si>
  <si>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</si>
  <si>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</si>
  <si>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</si>
  <si>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</si>
  <si>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</si>
  <si>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</si>
  <si>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</si>
  <si>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</si>
  <si>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</si>
  <si>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</si>
  <si>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</si>
  <si>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</si>
  <si>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</si>
  <si>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</si>
  <si>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</si>
  <si>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</si>
  <si>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</si>
  <si>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</si>
  <si>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</si>
  <si>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</si>
  <si>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</si>
  <si>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</si>
  <si>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</si>
  <si>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</si>
  <si>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</si>
  <si>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</si>
  <si>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</si>
  <si>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</si>
  <si>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</si>
  <si>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</si>
  <si>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</si>
  <si>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</si>
  <si>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</si>
  <si>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</si>
  <si>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</si>
  <si>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</si>
  <si>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</si>
  <si>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</si>
  <si>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</si>
  <si>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</si>
  <si>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</si>
  <si>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</si>
  <si>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</si>
  <si>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</si>
  <si>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</si>
  <si>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</si>
  <si>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</si>
  <si>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</si>
  <si>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</si>
  <si>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</si>
  <si>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</si>
  <si>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</si>
  <si>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</si>
  <si>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</si>
  <si>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</si>
  <si>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</si>
  <si>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</si>
  <si>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</si>
  <si>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</si>
  <si>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</si>
  <si>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</si>
  <si>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</si>
  <si>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</si>
  <si>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</si>
  <si>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</si>
  <si>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</si>
  <si>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</si>
  <si>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</si>
  <si>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</si>
  <si>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</si>
  <si>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</si>
  <si>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</si>
  <si>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</si>
  <si>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</si>
  <si>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</si>
  <si>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</si>
  <si>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</si>
  <si>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</si>
  <si>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</si>
  <si>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</si>
  <si>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</si>
  <si>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</si>
  <si>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</si>
  <si>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</si>
  <si>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</si>
  <si>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</si>
  <si>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</si>
  <si>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</si>
  <si>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</si>
  <si>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</si>
  <si>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</si>
  <si>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</si>
  <si>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</si>
  <si>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</si>
  <si>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</si>
  <si>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</si>
  <si>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</si>
  <si>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</si>
  <si>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</si>
  <si>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</si>
  <si>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</si>
  <si>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</si>
  <si>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</si>
  <si>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</si>
  <si>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</si>
  <si>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</si>
  <si>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</si>
  <si>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</si>
  <si>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</si>
  <si>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</si>
  <si>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</si>
  <si>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</si>
  <si>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</si>
  <si>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</si>
  <si>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</si>
  <si>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</si>
  <si>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</si>
  <si>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</si>
  <si>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</si>
  <si>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</si>
  <si>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</si>
  <si>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</si>
  <si>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</si>
  <si>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</si>
  <si>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</si>
  <si>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</si>
  <si>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</si>
  <si>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</si>
  <si>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</si>
  <si>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</si>
  <si>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</si>
  <si>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</si>
  <si>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</si>
  <si>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</si>
  <si>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</si>
  <si>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</si>
  <si>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</si>
  <si>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</si>
  <si>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</si>
  <si>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</si>
  <si>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</si>
  <si>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</si>
  <si>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</si>
  <si>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</si>
  <si>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</si>
  <si>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</si>
  <si>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</si>
  <si>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</si>
  <si>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</si>
  <si>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</si>
  <si>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</si>
  <si>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</si>
  <si>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</si>
  <si>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</si>
  <si>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</si>
  <si>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</si>
  <si>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</si>
  <si>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</si>
  <si>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</si>
  <si>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</si>
  <si>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</si>
  <si>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</si>
  <si>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</si>
  <si>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</si>
  <si>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</si>
  <si>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</si>
  <si>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</si>
  <si>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</si>
  <si>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</si>
  <si>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</si>
  <si>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</si>
  <si>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</si>
  <si>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</si>
  <si>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</si>
  <si>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</si>
  <si>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</si>
  <si>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</si>
  <si>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</si>
  <si>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</si>
  <si>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</si>
  <si>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</si>
  <si>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</si>
  <si>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</si>
  <si>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</si>
  <si>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</si>
  <si>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</si>
  <si>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</si>
  <si>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</si>
  <si>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</si>
  <si>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</si>
  <si>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</si>
  <si>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</si>
  <si>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</si>
  <si>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</si>
  <si>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</si>
  <si>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</si>
  <si>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</si>
  <si>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</si>
  <si>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</si>
  <si>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</si>
  <si>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</si>
  <si>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</si>
  <si>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</si>
  <si>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</si>
  <si>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</si>
  <si>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</si>
  <si>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</si>
  <si>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</si>
  <si>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</si>
  <si>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</si>
  <si>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</si>
  <si>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</si>
  <si>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</si>
  <si>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</si>
  <si>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</si>
  <si>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</si>
  <si>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</si>
  <si>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</si>
  <si>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</si>
  <si>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</si>
  <si>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</si>
  <si>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</si>
  <si>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</si>
  <si>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</si>
  <si>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</si>
  <si>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</si>
  <si>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</si>
  <si>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</si>
  <si>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</si>
  <si>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</si>
  <si>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</si>
  <si>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</si>
  <si>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</si>
  <si>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</si>
  <si>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</si>
  <si>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</si>
  <si>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</si>
  <si>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</si>
  <si>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</si>
  <si>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</si>
  <si>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</si>
  <si>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</si>
  <si>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</si>
  <si>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</si>
  <si>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</si>
  <si>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</si>
  <si>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</si>
  <si>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</si>
  <si>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</si>
  <si>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</si>
  <si>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</si>
  <si>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</si>
  <si>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</si>
  <si>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</si>
  <si>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</si>
  <si>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</si>
  <si>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</si>
  <si>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</si>
  <si>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</si>
  <si>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</si>
  <si>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</si>
  <si>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</si>
  <si>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</si>
  <si>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</si>
  <si>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</si>
  <si>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</si>
  <si>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</si>
  <si>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</si>
  <si>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</si>
  <si>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</si>
  <si>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</si>
  <si>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</si>
  <si>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</si>
  <si>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</si>
  <si>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</si>
  <si>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</si>
  <si>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</si>
  <si>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</si>
  <si>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</si>
  <si>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</si>
  <si>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</si>
  <si>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</si>
  <si>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</si>
  <si>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</si>
  <si>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</si>
  <si>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</si>
  <si>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</si>
  <si>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</si>
  <si>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</si>
  <si>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</si>
  <si>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</si>
  <si>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</si>
  <si>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</si>
  <si>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</si>
  <si>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</si>
  <si>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</si>
  <si>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</si>
  <si>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</si>
  <si>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</si>
  <si>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</si>
  <si>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</si>
  <si>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</si>
  <si>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</si>
  <si>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</si>
  <si>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</si>
  <si>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</si>
  <si>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</si>
  <si>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</si>
  <si>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</si>
  <si>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</si>
  <si>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</si>
  <si>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</si>
  <si>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</si>
  <si>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</si>
  <si>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</si>
  <si>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</si>
  <si>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</si>
  <si>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</si>
  <si>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</si>
  <si>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</si>
  <si>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</si>
  <si>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</si>
  <si>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</si>
  <si>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</si>
  <si>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</si>
  <si>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</si>
  <si>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</si>
  <si>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</si>
  <si>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</si>
  <si>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</si>
  <si>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</si>
  <si>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</si>
  <si>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</si>
  <si>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</si>
  <si>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</si>
  <si>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</si>
  <si>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</si>
  <si>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</si>
  <si>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</si>
  <si>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</si>
  <si>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</si>
  <si>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</si>
  <si>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</si>
  <si>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</si>
  <si>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</si>
  <si>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</si>
  <si>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</si>
  <si>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</si>
  <si>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</si>
  <si>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</si>
  <si>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</si>
  <si>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</si>
  <si>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</si>
  <si>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</si>
  <si>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</si>
  <si>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</si>
  <si>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</si>
  <si>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</si>
  <si>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</si>
  <si>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</si>
  <si>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</si>
  <si>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</si>
  <si>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</si>
  <si>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</si>
  <si>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</si>
  <si>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</si>
  <si>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</si>
  <si>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</si>
  <si>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</si>
  <si>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</si>
  <si>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</si>
  <si>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</si>
  <si>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</si>
  <si>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</si>
  <si>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</si>
  <si>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</si>
  <si>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</si>
  <si>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</si>
  <si>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</si>
  <si>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</si>
  <si>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</si>
  <si>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</si>
  <si>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</si>
  <si>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</si>
  <si>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</si>
  <si>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</si>
  <si>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</si>
  <si>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</si>
  <si>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</si>
  <si>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</si>
  <si>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</si>
  <si>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</si>
  <si>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</si>
  <si>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</si>
  <si>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</si>
  <si>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</si>
  <si>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</si>
  <si>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</si>
  <si>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</si>
  <si>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</si>
  <si>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</si>
  <si>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</si>
  <si>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</si>
  <si>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</si>
  <si>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</si>
  <si>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</si>
  <si>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</si>
  <si>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</si>
  <si>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</si>
  <si>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</si>
  <si>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</si>
  <si>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</si>
  <si>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</si>
  <si>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</si>
  <si>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</si>
  <si>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</si>
  <si>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</si>
  <si>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</si>
  <si>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</si>
  <si>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</si>
  <si>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</si>
  <si>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</si>
  <si>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</si>
  <si>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</si>
  <si>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</si>
  <si>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</si>
  <si>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</si>
  <si>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</si>
  <si>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</si>
  <si>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</si>
  <si>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</si>
  <si>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</si>
  <si>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</si>
  <si>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</si>
  <si>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</si>
  <si>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</si>
  <si>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</si>
  <si>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</si>
  <si>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</si>
  <si>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</si>
  <si>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</si>
  <si>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</si>
  <si>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</si>
  <si>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</si>
  <si>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</si>
  <si>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</si>
  <si>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</si>
  <si>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</si>
  <si>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</si>
  <si>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</si>
  <si>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</si>
  <si>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</si>
  <si>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</si>
  <si>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</si>
  <si>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</si>
  <si>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</si>
  <si>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</si>
  <si>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</si>
  <si>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</si>
  <si>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</si>
  <si>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</si>
  <si>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</si>
  <si>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</si>
  <si>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</si>
  <si>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</si>
  <si>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</si>
  <si>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</si>
  <si>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</si>
  <si>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</si>
  <si>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</si>
  <si>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</si>
  <si>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</si>
  <si>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</si>
  <si>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</si>
  <si>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</si>
  <si>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</si>
  <si>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</si>
  <si>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</si>
  <si>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</si>
  <si>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</si>
  <si>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</si>
  <si>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</si>
  <si>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</si>
  <si>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</si>
  <si>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</si>
  <si>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</si>
  <si>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</si>
  <si>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</si>
  <si>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</si>
  <si>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</si>
  <si>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</si>
  <si>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</si>
  <si>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</si>
  <si>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</si>
  <si>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</si>
  <si>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</si>
  <si>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</si>
  <si>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</si>
  <si>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</si>
  <si>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</si>
  <si>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</si>
  <si>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</si>
  <si>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</si>
  <si>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</si>
  <si>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</si>
  <si>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</si>
  <si>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</si>
  <si>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</si>
  <si>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</si>
  <si>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</si>
  <si>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</si>
  <si>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</si>
  <si>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</si>
  <si>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</si>
  <si>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</si>
  <si>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</si>
  <si>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</si>
  <si>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</si>
  <si>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</si>
  <si>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</si>
  <si>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</si>
  <si>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</si>
  <si>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</si>
  <si>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</si>
  <si>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</si>
  <si>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</si>
  <si>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</si>
  <si>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</si>
  <si>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</si>
  <si>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</si>
  <si>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</si>
  <si>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</si>
  <si>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</si>
  <si>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</si>
  <si>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</si>
  <si>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</si>
  <si>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</si>
  <si>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</si>
  <si>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</si>
  <si>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</si>
  <si>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</si>
  <si>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</si>
  <si>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</si>
  <si>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</si>
  <si>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</si>
  <si>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</si>
  <si>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</si>
  <si>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</si>
  <si>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</si>
  <si>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</si>
  <si>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</si>
  <si>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</si>
  <si>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</si>
  <si>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</si>
  <si>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</si>
  <si>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</si>
  <si>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</si>
  <si>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</si>
  <si>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</si>
  <si>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</si>
  <si>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</si>
  <si>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</si>
  <si>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</si>
  <si>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</si>
  <si>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</si>
  <si>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</si>
  <si>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</si>
  <si>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</si>
  <si>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</si>
  <si>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</si>
  <si>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</si>
  <si>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</si>
  <si>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</si>
  <si>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</si>
  <si>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</si>
  <si>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</si>
  <si>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</si>
  <si>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</si>
  <si>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</si>
  <si>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</si>
  <si>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</si>
  <si>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</si>
  <si>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</si>
  <si>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</si>
  <si>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</si>
  <si>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</si>
  <si>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</si>
  <si>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</si>
  <si>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</si>
  <si>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</si>
  <si>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</si>
  <si>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</si>
  <si>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</si>
  <si>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</si>
  <si>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</si>
  <si>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</si>
  <si>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</si>
  <si>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</si>
  <si>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</si>
  <si>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</si>
  <si>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</si>
  <si>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</si>
  <si>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</si>
  <si>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</si>
  <si>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</si>
  <si>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</si>
  <si>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</si>
  <si>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</si>
  <si>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</si>
  <si>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</si>
  <si>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</si>
  <si>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</si>
  <si>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</si>
  <si>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</si>
  <si>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</si>
  <si>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</si>
  <si>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</si>
  <si>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</si>
  <si>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</si>
  <si>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</si>
  <si>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</si>
  <si>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</si>
  <si>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</si>
  <si>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</si>
  <si>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</si>
  <si>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</si>
  <si>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</si>
  <si>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</si>
  <si>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</si>
  <si>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</si>
  <si>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</si>
  <si>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</si>
  <si>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</si>
  <si>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</si>
  <si>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</si>
  <si>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</si>
  <si>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</si>
  <si>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</si>
  <si>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</si>
  <si>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</si>
  <si>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</si>
  <si>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</si>
  <si>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</si>
  <si>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</si>
  <si>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</si>
  <si>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</si>
  <si>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</si>
  <si>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</si>
  <si>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</si>
  <si>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</si>
  <si>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</si>
  <si>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</si>
  <si>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</si>
  <si>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</si>
  <si>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</si>
  <si>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</si>
  <si>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</si>
  <si>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</si>
  <si>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</si>
  <si>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</si>
  <si>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</si>
  <si>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</si>
  <si>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</si>
  <si>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</si>
  <si>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</si>
  <si>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</si>
  <si>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</si>
  <si>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</si>
  <si>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</si>
  <si>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</si>
  <si>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</si>
  <si>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</si>
  <si>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</si>
  <si>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</si>
  <si>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</si>
  <si>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</si>
  <si>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</si>
  <si>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</si>
  <si>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</si>
  <si>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</si>
  <si>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</si>
  <si>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</si>
  <si>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</si>
  <si>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</si>
  <si>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</si>
  <si>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</si>
  <si>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</si>
  <si>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</si>
  <si>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</si>
  <si>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</si>
  <si>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</si>
  <si>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</si>
  <si>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</si>
  <si>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</si>
  <si>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</si>
  <si>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</si>
  <si>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</si>
  <si>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</si>
  <si>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</si>
  <si>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</si>
  <si>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</si>
  <si>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</si>
  <si>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</si>
  <si>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</si>
  <si>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</si>
  <si>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</si>
  <si>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</si>
  <si>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</si>
  <si>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</si>
  <si>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</si>
  <si>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</si>
  <si>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</si>
  <si>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</si>
  <si>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</si>
  <si>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</si>
  <si>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</si>
  <si>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</si>
  <si>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</si>
  <si>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</si>
  <si>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</si>
  <si>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</si>
  <si>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</si>
  <si>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</si>
  <si>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</si>
  <si>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</si>
  <si>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</si>
  <si>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</si>
  <si>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</si>
  <si>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</si>
  <si>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</si>
  <si>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</si>
  <si>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</si>
  <si>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</si>
  <si>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</si>
  <si>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</si>
  <si>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</si>
  <si>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</si>
  <si>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</si>
  <si>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</si>
  <si>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</si>
  <si>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</si>
  <si>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</si>
  <si>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</si>
  <si>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</si>
  <si>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</si>
  <si>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</si>
  <si>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</si>
  <si>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</si>
  <si>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</si>
  <si>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</si>
  <si>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</si>
  <si>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</si>
  <si>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</si>
  <si>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</si>
  <si>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</si>
  <si>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</si>
  <si>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</si>
  <si>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</si>
  <si>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</si>
  <si>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</si>
  <si>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</si>
  <si>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</si>
  <si>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</si>
  <si>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</si>
  <si>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</si>
  <si>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</si>
  <si>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</si>
  <si>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</si>
  <si>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</si>
  <si>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</si>
  <si>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</si>
  <si>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</si>
  <si>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</si>
  <si>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</si>
  <si>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</si>
  <si>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</si>
  <si>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</si>
  <si>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</si>
  <si>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</si>
  <si>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</si>
  <si>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</si>
  <si>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</si>
  <si>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</si>
  <si>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</si>
  <si>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</si>
  <si>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</si>
  <si>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</si>
  <si>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</si>
  <si>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</si>
  <si>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</si>
  <si>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</si>
  <si>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</si>
  <si>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</si>
  <si>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</si>
  <si>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</si>
  <si>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</si>
  <si>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</si>
  <si>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</si>
  <si>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</si>
  <si>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</si>
  <si>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</si>
  <si>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</si>
  <si>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</si>
  <si>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</si>
  <si>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</si>
  <si>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</si>
  <si>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</si>
  <si>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</si>
  <si>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</si>
  <si>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</si>
  <si>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</si>
  <si>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</si>
  <si>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</si>
  <si>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</si>
  <si>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</si>
  <si>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</si>
  <si>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</si>
  <si>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</si>
  <si>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</si>
  <si>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</si>
  <si>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</si>
  <si>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</si>
  <si>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</si>
  <si>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</si>
  <si>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</si>
  <si>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</si>
  <si>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</si>
  <si>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</si>
  <si>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</si>
  <si>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</si>
  <si>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</si>
  <si>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</si>
  <si>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</si>
  <si>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</si>
  <si>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</si>
  <si>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</si>
  <si>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</si>
  <si>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</si>
  <si>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</si>
  <si>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</si>
  <si>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</si>
  <si>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</si>
  <si>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</si>
  <si>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</si>
  <si>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</si>
  <si>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</si>
  <si>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</si>
  <si>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</si>
  <si>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</si>
  <si>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</si>
  <si>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</si>
  <si>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</si>
  <si>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</si>
  <si>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</si>
  <si>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</si>
  <si>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</si>
  <si>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</si>
  <si>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</si>
  <si>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</si>
  <si>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</si>
  <si>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</si>
  <si>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</si>
  <si>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</si>
  <si>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</si>
  <si>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</si>
  <si>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</si>
  <si>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</si>
  <si>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</si>
  <si>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</si>
  <si>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</si>
  <si>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</si>
  <si>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</si>
  <si>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</si>
  <si>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</si>
  <si>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</si>
  <si>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</si>
  <si>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</si>
  <si>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</si>
  <si>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</si>
  <si>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</si>
  <si>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</si>
  <si>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</si>
  <si>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</si>
  <si>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</si>
  <si>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</si>
  <si>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</si>
  <si>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</si>
  <si>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</si>
  <si>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</si>
  <si>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</si>
  <si>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</si>
  <si>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</si>
  <si>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</si>
  <si>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</si>
  <si>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</si>
  <si>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</si>
  <si>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</si>
  <si>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</si>
  <si>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</si>
  <si>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</si>
  <si>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</si>
  <si>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</si>
  <si>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</si>
  <si>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</si>
  <si>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</si>
  <si>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</si>
  <si>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</si>
  <si>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</si>
  <si>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</si>
  <si>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</si>
  <si>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</si>
  <si>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</si>
  <si>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</si>
  <si>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</si>
  <si>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</si>
  <si>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</si>
  <si>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</si>
  <si>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</si>
  <si>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</si>
  <si>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</si>
  <si>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</si>
  <si>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</si>
  <si>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</si>
  <si>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</si>
  <si>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</si>
  <si>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</si>
  <si>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</si>
  <si>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</si>
  <si>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</si>
  <si>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</si>
  <si>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</si>
  <si>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</si>
  <si>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</si>
  <si>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</si>
  <si>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</si>
  <si>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</si>
  <si>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</si>
  <si>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</si>
  <si>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</si>
  <si>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</si>
  <si>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</si>
  <si>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</si>
  <si>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</si>
  <si>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</si>
  <si>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</si>
  <si>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</si>
  <si>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</si>
  <si>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</si>
  <si>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</si>
  <si>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</si>
  <si>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</si>
  <si>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</si>
  <si>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</si>
  <si>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</si>
  <si>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</si>
  <si>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</si>
  <si>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</si>
  <si>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</si>
  <si>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</si>
  <si>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</si>
  <si>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</si>
  <si>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</si>
  <si>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</si>
  <si>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</si>
  <si>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</si>
  <si>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</si>
  <si>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</si>
  <si>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</si>
  <si>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</si>
  <si>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</si>
  <si>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</si>
  <si>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</si>
  <si>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</si>
  <si>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</si>
  <si>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</si>
  <si>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</si>
  <si>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</si>
  <si>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</si>
  <si>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</si>
  <si>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</si>
  <si>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</si>
  <si>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</si>
  <si>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</si>
  <si>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</si>
  <si>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</si>
  <si>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</si>
  <si>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</si>
  <si>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</si>
  <si>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</si>
  <si>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</si>
  <si>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</si>
  <si>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</si>
  <si>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</si>
  <si>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</si>
  <si>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</si>
  <si>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</si>
  <si>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</si>
  <si>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</si>
  <si>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</si>
  <si>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</si>
  <si>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</si>
  <si>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</si>
  <si>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</si>
  <si>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</si>
  <si>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</si>
  <si>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</si>
  <si>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</si>
  <si>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</si>
  <si>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</si>
  <si>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</si>
  <si>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</si>
  <si>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</si>
  <si>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</si>
  <si>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</si>
  <si>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</si>
  <si>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</si>
  <si>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</si>
  <si>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</si>
  <si>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</si>
  <si>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</si>
  <si>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</si>
  <si>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</si>
  <si>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</si>
  <si>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</si>
  <si>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</si>
  <si>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</si>
  <si>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</si>
  <si>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</si>
  <si>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</si>
  <si>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</si>
  <si>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</si>
  <si>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</si>
  <si>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</si>
  <si>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</si>
  <si>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</si>
  <si>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</si>
  <si>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</si>
  <si>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</si>
  <si>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</si>
  <si>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</si>
  <si>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</si>
  <si>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</si>
  <si>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</si>
  <si>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</si>
  <si>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</si>
  <si>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</si>
  <si>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</si>
  <si>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</si>
  <si>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</si>
  <si>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</si>
  <si>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</si>
  <si>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</si>
  <si>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</si>
  <si>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</si>
  <si>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</si>
  <si>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</si>
  <si>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</si>
  <si>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</si>
  <si>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</si>
  <si>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</si>
  <si>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</si>
  <si>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</si>
  <si>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</si>
  <si>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</si>
  <si>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</si>
  <si>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</si>
  <si>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</si>
  <si>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</si>
  <si>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</si>
  <si>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</si>
  <si>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</si>
  <si>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</si>
  <si>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</si>
  <si>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</si>
  <si>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</si>
  <si>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</si>
  <si>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</si>
  <si>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</si>
  <si>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</si>
  <si>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</si>
  <si>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</si>
  <si>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</si>
  <si>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</si>
  <si>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</si>
  <si>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</si>
  <si>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</si>
  <si>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</si>
  <si>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</si>
  <si>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</si>
  <si>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</si>
  <si>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</si>
  <si>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</si>
  <si>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</si>
  <si>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</si>
  <si>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</si>
  <si>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</si>
  <si>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</si>
  <si>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</si>
  <si>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</si>
  <si>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</si>
  <si>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</si>
  <si>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</si>
  <si>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</si>
  <si>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</si>
  <si>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</si>
  <si>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</si>
  <si>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</si>
  <si>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</si>
  <si>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</si>
  <si>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</si>
  <si>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</si>
  <si>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</si>
  <si>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</si>
  <si>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</si>
  <si>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</si>
  <si>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</si>
  <si>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</si>
  <si>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</si>
  <si>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</si>
  <si>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</si>
  <si>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</si>
  <si>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</si>
  <si>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</si>
  <si>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</si>
  <si>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</si>
  <si>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</si>
  <si>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</si>
  <si>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</si>
  <si>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</si>
  <si>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</si>
  <si>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</si>
  <si>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</si>
  <si>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</si>
  <si>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</si>
  <si>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</si>
  <si>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</si>
  <si>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</si>
  <si>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</si>
  <si>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</si>
  <si>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</si>
  <si>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</si>
  <si>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</si>
  <si>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</si>
  <si>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</si>
  <si>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</si>
  <si>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</si>
  <si>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</si>
  <si>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</si>
  <si>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</si>
  <si>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</si>
  <si>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</si>
  <si>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</si>
  <si>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</si>
  <si>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</si>
  <si>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</si>
  <si>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</si>
  <si>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</si>
  <si>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</si>
  <si>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</si>
  <si>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</si>
  <si>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</si>
  <si>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</si>
  <si>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</si>
  <si>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</si>
  <si>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</si>
  <si>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</si>
  <si>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</si>
  <si>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</si>
  <si>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</si>
  <si>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</si>
  <si>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</si>
  <si>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</si>
  <si>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</si>
  <si>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</si>
  <si>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</si>
  <si>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</si>
  <si>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</si>
  <si>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</si>
  <si>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</si>
  <si>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</si>
  <si>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</si>
  <si>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</si>
  <si>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</si>
  <si>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</si>
  <si>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</si>
  <si>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</si>
  <si>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</si>
  <si>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</si>
  <si>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</si>
  <si>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</si>
  <si>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</si>
  <si>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</si>
  <si>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</si>
  <si>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</si>
  <si>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</si>
  <si>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</si>
  <si>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</si>
  <si>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</si>
  <si>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</si>
  <si>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</si>
  <si>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</si>
  <si>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</si>
  <si>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</si>
  <si>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</si>
  <si>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</si>
  <si>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</si>
  <si>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</si>
  <si>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</si>
  <si>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</si>
  <si>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</si>
  <si>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</si>
  <si>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</si>
  <si>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</si>
  <si>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</si>
  <si>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</si>
  <si>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</si>
  <si>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</si>
  <si>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</si>
  <si>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</si>
  <si>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</si>
  <si>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</si>
  <si>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</si>
  <si>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</si>
  <si>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</si>
  <si>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</si>
  <si>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</si>
  <si>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</si>
  <si>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</si>
  <si>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</si>
  <si>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</si>
  <si>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</si>
  <si>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</si>
  <si>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</si>
  <si>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</si>
  <si>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</si>
  <si>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</si>
  <si>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</si>
  <si>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</si>
  <si>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</si>
  <si>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</si>
  <si>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</si>
  <si>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</si>
  <si>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</si>
  <si>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</si>
  <si>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</si>
  <si>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</si>
  <si>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</si>
  <si>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</si>
  <si>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</si>
  <si>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</si>
  <si>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</si>
  <si>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</si>
  <si>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</si>
  <si>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</si>
  <si>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</si>
  <si>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</si>
  <si>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</si>
  <si>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</si>
  <si>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</si>
  <si>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</si>
  <si>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</si>
  <si>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</si>
  <si>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</si>
  <si>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</si>
  <si>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</si>
  <si>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</si>
  <si>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</si>
  <si>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</si>
  <si>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</si>
  <si>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</si>
  <si>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</si>
  <si>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</si>
  <si>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</si>
  <si>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</si>
  <si>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</si>
  <si>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</si>
  <si>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</si>
  <si>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</si>
  <si>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</si>
  <si>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</si>
  <si>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</si>
  <si>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</si>
  <si>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</si>
  <si>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</si>
  <si>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</si>
  <si>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</si>
  <si>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</si>
  <si>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</si>
  <si>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</si>
  <si>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</si>
  <si>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</si>
  <si>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</si>
  <si>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</si>
  <si>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</si>
  <si>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</si>
  <si>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</si>
  <si>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</si>
  <si>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</si>
  <si>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</si>
  <si>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</si>
  <si>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</si>
  <si>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</si>
  <si>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</si>
  <si>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</si>
  <si>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</si>
  <si>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</si>
  <si>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</si>
  <si>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</si>
  <si>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</si>
  <si>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</si>
  <si>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</si>
  <si>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</si>
  <si>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</si>
  <si>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</si>
  <si>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</si>
  <si>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</si>
  <si>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</si>
  <si>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</si>
  <si>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</si>
  <si>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</si>
  <si>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</si>
  <si>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</si>
  <si>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</si>
  <si>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</si>
  <si>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</si>
  <si>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</si>
  <si>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</si>
  <si>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</si>
  <si>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</si>
  <si>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</si>
  <si>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</si>
  <si>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</si>
  <si>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</si>
  <si>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</si>
  <si>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</si>
  <si>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</si>
  <si>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</si>
  <si>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</si>
  <si>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</si>
  <si>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</si>
  <si>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</si>
  <si>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</si>
  <si>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</si>
  <si>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</si>
  <si>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</si>
  <si>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</si>
  <si>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</si>
  <si>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</si>
  <si>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</si>
  <si>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</si>
  <si>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</si>
  <si>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</si>
  <si>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</si>
  <si>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</si>
  <si>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</si>
  <si>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</si>
  <si>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</si>
  <si>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</si>
  <si>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</si>
  <si>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</si>
  <si>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</si>
  <si>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</si>
  <si>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</si>
  <si>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</si>
  <si>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</si>
  <si>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</si>
  <si>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</si>
  <si>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</si>
  <si>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</si>
  <si>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</si>
  <si>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</si>
  <si>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</si>
  <si>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</si>
  <si>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</si>
  <si>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</si>
  <si>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</si>
  <si>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</si>
  <si>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</si>
  <si>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</si>
  <si>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</si>
  <si>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</si>
  <si>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</si>
  <si>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</si>
  <si>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</si>
  <si>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</si>
  <si>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</si>
  <si>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</si>
  <si>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</si>
  <si>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</si>
  <si>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</si>
  <si>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</si>
  <si>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</si>
  <si>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</si>
  <si>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</si>
  <si>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</si>
  <si>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</si>
  <si>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</si>
  <si>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</si>
  <si>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</si>
  <si>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</si>
  <si>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</si>
  <si>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</si>
  <si>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</si>
  <si>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</si>
  <si>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</si>
  <si>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</si>
  <si>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</si>
  <si>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</si>
  <si>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</si>
  <si>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</si>
  <si>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</si>
  <si>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</si>
  <si>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</si>
  <si>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</si>
  <si>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</si>
  <si>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</si>
  <si>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</si>
  <si>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</si>
  <si>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</si>
  <si>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</si>
  <si>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</si>
  <si>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</si>
  <si>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</si>
  <si>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</si>
  <si>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</si>
  <si>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</si>
  <si>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</si>
  <si>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</si>
  <si>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</si>
  <si>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</si>
  <si>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</si>
  <si>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</si>
  <si>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</si>
  <si>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</si>
  <si>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</si>
  <si>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</si>
  <si>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</si>
  <si>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</si>
  <si>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</si>
  <si>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</si>
  <si>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</si>
  <si>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</si>
  <si>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</si>
  <si>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</si>
  <si>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</si>
  <si>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</si>
  <si>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</si>
  <si>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</si>
  <si>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</si>
  <si>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</si>
  <si>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</si>
  <si>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</si>
  <si>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</si>
  <si>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</si>
  <si>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</si>
  <si>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</si>
  <si>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</si>
  <si>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</si>
  <si>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</si>
  <si>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</si>
  <si>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</si>
  <si>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</si>
  <si>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</si>
  <si>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</si>
  <si>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</si>
  <si>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</si>
  <si>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</si>
  <si>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</si>
  <si>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</si>
  <si>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</si>
  <si>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</si>
  <si>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</si>
  <si>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</si>
  <si>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</si>
  <si>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</si>
  <si>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</si>
  <si>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</si>
  <si>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</si>
  <si>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</si>
  <si>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</si>
  <si>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</si>
  <si>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</si>
  <si>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</si>
  <si>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</si>
  <si>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</si>
  <si>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</si>
  <si>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</si>
  <si>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</si>
  <si>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</si>
  <si>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</si>
  <si>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</si>
  <si>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</si>
  <si>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</si>
  <si>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</si>
  <si>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</si>
  <si>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</si>
  <si>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</si>
  <si>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</si>
  <si>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</si>
  <si>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</si>
  <si>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</si>
  <si>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</si>
  <si>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</si>
  <si>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</si>
  <si>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</si>
  <si>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</si>
  <si>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</si>
  <si>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</si>
  <si>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</si>
  <si>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</si>
  <si>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</si>
  <si>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</si>
  <si>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</si>
  <si>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</si>
  <si>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</si>
  <si>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</si>
  <si>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</si>
  <si>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</si>
  <si>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</si>
  <si>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</si>
  <si>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</si>
  <si>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</si>
  <si>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</si>
  <si>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</si>
  <si>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</si>
  <si>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</si>
  <si>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</si>
  <si>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</si>
  <si>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</si>
  <si>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</si>
  <si>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</si>
  <si>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</si>
  <si>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</si>
  <si>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</si>
  <si>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</si>
  <si>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</si>
  <si>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</si>
  <si>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</si>
  <si>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</si>
  <si>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</si>
  <si>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</si>
  <si>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</si>
  <si>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</si>
  <si>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</si>
  <si>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</si>
  <si>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</si>
  <si>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</si>
  <si>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</si>
  <si>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</si>
  <si>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</si>
  <si>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</si>
  <si>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</si>
  <si>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</si>
  <si>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</si>
  <si>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</si>
  <si>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</si>
  <si>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</si>
  <si>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</si>
  <si>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</si>
  <si>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</si>
  <si>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</si>
  <si>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</si>
  <si>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</si>
  <si>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</si>
  <si>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</si>
  <si>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</si>
  <si>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</si>
  <si>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</si>
  <si>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</si>
  <si>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</si>
  <si>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</si>
  <si>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</si>
  <si>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</si>
  <si>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</si>
  <si>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</si>
  <si>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</si>
  <si>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</si>
  <si>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</si>
  <si>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</si>
  <si>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</si>
  <si>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</si>
  <si>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</si>
  <si>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</si>
  <si>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</si>
  <si>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</si>
  <si>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</si>
  <si>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</si>
  <si>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</si>
  <si>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</si>
  <si>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</si>
  <si>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</si>
  <si>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</si>
  <si>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</si>
  <si>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</si>
  <si>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</si>
  <si>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</si>
  <si>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</si>
  <si>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</si>
  <si>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</si>
  <si>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</si>
  <si>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</si>
  <si>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</si>
  <si>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</si>
  <si>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</si>
  <si>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</si>
  <si>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</si>
  <si>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</si>
  <si>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</si>
  <si>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</si>
  <si>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</si>
  <si>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</si>
  <si>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</si>
  <si>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</si>
  <si>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</si>
  <si>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</si>
  <si>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</si>
  <si>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</si>
  <si>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</si>
  <si>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</si>
  <si>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</si>
  <si>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</si>
  <si>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</si>
  <si>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</si>
  <si>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</si>
  <si>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</si>
  <si>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</si>
  <si>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</si>
  <si>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</si>
  <si>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</si>
  <si>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</si>
  <si>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</si>
  <si>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</si>
  <si>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</si>
  <si>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</si>
  <si>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</si>
  <si>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</si>
  <si>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</si>
  <si>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</si>
  <si>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</si>
  <si>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</si>
  <si>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</si>
  <si>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</si>
  <si>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</si>
  <si>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</si>
  <si>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</si>
  <si>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</si>
  <si>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</si>
  <si>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</si>
  <si>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</si>
  <si>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</si>
  <si>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</si>
  <si>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</si>
  <si>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</si>
  <si>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</si>
  <si>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</si>
  <si>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</si>
  <si>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</si>
  <si>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</si>
  <si>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</si>
  <si>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</si>
  <si>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</si>
  <si>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</si>
  <si>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</si>
  <si>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</si>
  <si>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</si>
  <si>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</si>
  <si>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</si>
  <si>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</si>
  <si>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</si>
  <si>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</si>
  <si>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</si>
  <si>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</si>
  <si>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</si>
  <si>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</si>
  <si>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</si>
  <si>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</si>
  <si>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</si>
  <si>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</si>
  <si>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</si>
  <si>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</si>
  <si>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</si>
  <si>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</si>
  <si>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</si>
  <si>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</si>
  <si>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</si>
  <si>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</si>
  <si>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</si>
  <si>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</si>
  <si>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</si>
  <si>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</si>
  <si>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</si>
  <si>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</si>
  <si>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</si>
  <si>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</si>
  <si>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</si>
  <si>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</si>
  <si>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</si>
  <si>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</si>
  <si>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</si>
  <si>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</si>
  <si>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</si>
  <si>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</si>
  <si>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</si>
  <si>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</si>
  <si>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</si>
  <si>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</si>
  <si>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</si>
  <si>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</si>
  <si>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</si>
  <si>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</si>
  <si>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</si>
  <si>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</si>
  <si>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</si>
  <si>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</si>
  <si>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</si>
  <si>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</si>
  <si>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</si>
  <si>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</si>
  <si>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</si>
  <si>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</si>
  <si>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</si>
  <si>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</si>
  <si>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</si>
  <si>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</si>
  <si>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</si>
  <si>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</si>
  <si>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</si>
  <si>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</si>
  <si>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</si>
  <si>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</si>
  <si>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</si>
  <si>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</si>
  <si>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</si>
  <si>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</si>
  <si>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</si>
  <si>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</si>
  <si>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</si>
  <si>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</si>
  <si>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</si>
  <si>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</si>
  <si>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</si>
  <si>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</si>
  <si>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</si>
  <si>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</si>
  <si>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</si>
  <si>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</si>
  <si>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</si>
  <si>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</si>
  <si>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</si>
  <si>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</si>
  <si>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</si>
  <si>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</si>
  <si>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</si>
  <si>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</si>
  <si>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</si>
  <si>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</si>
  <si>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</si>
  <si>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</si>
  <si>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</si>
  <si>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</si>
  <si>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</si>
  <si>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</si>
  <si>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</si>
  <si>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</si>
  <si>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</si>
  <si>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</si>
  <si>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</si>
  <si>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</si>
  <si>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</si>
  <si>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</si>
  <si>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</si>
  <si>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</si>
  <si>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</si>
  <si>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</si>
  <si>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</si>
  <si>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</si>
  <si>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</si>
  <si>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</si>
  <si>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</si>
  <si>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</si>
  <si>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</si>
  <si>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</si>
  <si>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</si>
  <si>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</si>
  <si>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</si>
  <si>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</si>
  <si>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</si>
  <si>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</si>
  <si>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</si>
  <si>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</si>
  <si>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</si>
  <si>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</si>
  <si>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</si>
  <si>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</si>
  <si>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</si>
  <si>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</si>
  <si>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</si>
  <si>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</si>
  <si>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</si>
  <si>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</si>
  <si>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</si>
  <si>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</si>
  <si>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</si>
  <si>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</si>
  <si>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</si>
  <si>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</si>
  <si>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</si>
  <si>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</si>
  <si>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</si>
  <si>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</si>
  <si>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</si>
  <si>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</si>
  <si>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</si>
  <si>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</si>
  <si>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</si>
  <si>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</si>
  <si>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</si>
  <si>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</si>
  <si>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</si>
  <si>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</si>
  <si>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</si>
  <si>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</si>
  <si>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</si>
  <si>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</si>
  <si>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</si>
  <si>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</si>
  <si>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</si>
  <si>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</si>
  <si>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</si>
  <si>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</si>
  <si>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</si>
  <si>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</si>
  <si>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</si>
  <si>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</si>
  <si>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</si>
  <si>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</si>
  <si>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</si>
  <si>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</si>
  <si>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</si>
  <si>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</si>
  <si>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</si>
  <si>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</si>
  <si>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</si>
  <si>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</si>
  <si>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</si>
  <si>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</si>
  <si>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</si>
  <si>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</si>
  <si>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</si>
  <si>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</si>
  <si>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</si>
  <si>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</si>
  <si>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</si>
  <si>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</si>
  <si>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</si>
  <si>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</si>
  <si>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</si>
  <si>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</si>
  <si>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</si>
  <si>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</si>
  <si>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</si>
  <si>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</si>
  <si>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</si>
  <si>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</si>
  <si>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</si>
  <si>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</si>
  <si>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</si>
  <si>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</si>
  <si>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</si>
  <si>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</si>
  <si>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</si>
  <si>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</si>
  <si>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</si>
  <si>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</si>
  <si>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</si>
  <si>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</si>
  <si>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</si>
  <si>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</si>
  <si>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</si>
  <si>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</si>
  <si>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</si>
  <si>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</si>
  <si>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</si>
  <si>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</si>
  <si>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</si>
  <si>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</si>
  <si>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</si>
  <si>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</si>
  <si>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</si>
  <si>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</si>
  <si>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</si>
  <si>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</si>
  <si>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</si>
  <si>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</si>
  <si>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</si>
  <si>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</si>
  <si>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</si>
  <si>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</si>
  <si>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</si>
  <si>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</si>
  <si>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</si>
  <si>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</si>
  <si>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</si>
  <si>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</si>
  <si>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</si>
  <si>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</si>
  <si>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</si>
  <si>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</si>
  <si>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</si>
  <si>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</si>
  <si>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</si>
  <si>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</si>
  <si>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</si>
  <si>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</si>
  <si>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</si>
  <si>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</si>
  <si>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</si>
  <si>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</si>
  <si>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</si>
  <si>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</si>
  <si>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</si>
  <si>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</si>
  <si>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</si>
  <si>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</si>
  <si>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</si>
  <si>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</si>
  <si>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</si>
  <si>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</si>
  <si>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</si>
  <si>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</si>
  <si>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</si>
  <si>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</si>
  <si>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</si>
  <si>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</si>
  <si>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</si>
  <si>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</si>
  <si>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</si>
  <si>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</si>
  <si>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</si>
  <si>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</si>
  <si>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</si>
  <si>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</si>
  <si>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</si>
  <si>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</si>
  <si>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</si>
  <si>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</si>
  <si>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</si>
  <si>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</si>
  <si>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</si>
  <si>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</si>
  <si>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</si>
  <si>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</si>
  <si>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</si>
  <si>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</si>
  <si>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</si>
  <si>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</si>
  <si>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</si>
  <si>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</si>
  <si>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</si>
  <si>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</si>
  <si>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</si>
  <si>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</si>
  <si>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</si>
  <si>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</si>
  <si>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</si>
  <si>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</si>
  <si>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</si>
  <si>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</si>
  <si>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</si>
  <si>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</si>
  <si>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</si>
  <si>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</si>
  <si>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</si>
  <si>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</si>
  <si>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</si>
  <si>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</si>
  <si>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</si>
  <si>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</si>
  <si>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</si>
  <si>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</si>
  <si>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</si>
  <si>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</si>
  <si>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</si>
  <si>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</si>
  <si>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</si>
  <si>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</si>
  <si>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</si>
  <si>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</si>
  <si>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</si>
  <si>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</si>
  <si>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</si>
  <si>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</si>
  <si>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</si>
  <si>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</si>
  <si>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</si>
  <si>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</si>
  <si>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</si>
  <si>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</si>
  <si>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</si>
  <si>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</si>
  <si>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</si>
  <si>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</si>
  <si>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</si>
  <si>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</si>
  <si>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</si>
  <si>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</si>
  <si>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</si>
  <si>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</si>
  <si>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</si>
  <si>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</si>
  <si>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</si>
  <si>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</si>
  <si>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</si>
  <si>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</si>
  <si>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</si>
  <si>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</si>
  <si>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</si>
  <si>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</si>
  <si>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</si>
  <si>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</si>
  <si>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</si>
  <si>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</si>
  <si>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</si>
  <si>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</si>
  <si>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</si>
  <si>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</si>
  <si>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</si>
  <si>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</si>
  <si>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</si>
  <si>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</si>
  <si>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</si>
  <si>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</si>
  <si>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</si>
  <si>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</si>
  <si>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</si>
  <si>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</si>
  <si>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</si>
  <si>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</si>
  <si>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</si>
  <si>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</si>
  <si>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</si>
  <si>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</si>
  <si>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</si>
  <si>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</si>
  <si>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</si>
  <si>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</si>
  <si>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</si>
  <si>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</si>
  <si>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</si>
  <si>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</si>
  <si>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</si>
  <si>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</si>
  <si>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</si>
  <si>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</si>
  <si>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</si>
  <si>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</si>
  <si>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</si>
  <si>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</si>
  <si>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</si>
  <si>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</si>
  <si>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</si>
  <si>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</si>
  <si>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</si>
  <si>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</si>
  <si>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</si>
  <si>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</si>
  <si>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</si>
  <si>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</si>
  <si>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</si>
  <si>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</si>
  <si>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</si>
  <si>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</si>
  <si>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</si>
  <si>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</si>
  <si>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</si>
  <si>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</si>
  <si>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</si>
  <si>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</si>
  <si>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</si>
  <si>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</si>
  <si>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</si>
  <si>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</si>
  <si>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</si>
  <si>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</si>
  <si>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</si>
  <si>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</si>
  <si>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</si>
  <si>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</si>
  <si>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</si>
  <si>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</si>
  <si>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</si>
  <si>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</si>
  <si>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</si>
  <si>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</si>
  <si>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</si>
  <si>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</si>
  <si>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</si>
  <si>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</si>
  <si>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</si>
  <si>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</si>
  <si>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</si>
  <si>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</si>
  <si>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</si>
  <si>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</si>
  <si>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</si>
  <si>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</si>
  <si>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</si>
  <si>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</si>
  <si>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</si>
  <si>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</si>
  <si>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</si>
  <si>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</si>
  <si>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</si>
  <si>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</si>
  <si>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</si>
  <si>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</si>
  <si>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</si>
  <si>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</si>
  <si>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</si>
  <si>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</si>
  <si>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</si>
  <si>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</si>
  <si>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</si>
  <si>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</si>
  <si>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</si>
  <si>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</si>
  <si>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</si>
  <si>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</si>
  <si>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</si>
  <si>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</si>
  <si>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</si>
  <si>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</si>
  <si>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</si>
  <si>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</si>
  <si>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</si>
  <si>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</si>
  <si>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</si>
  <si>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</si>
  <si>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</si>
  <si>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</si>
  <si>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</si>
  <si>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</si>
  <si>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</si>
  <si>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</si>
  <si>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</si>
  <si>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</si>
  <si>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</si>
  <si>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</si>
  <si>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</si>
  <si>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</si>
  <si>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</si>
  <si>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</si>
  <si>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</si>
  <si>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</si>
  <si>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</si>
  <si>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</si>
  <si>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</si>
  <si>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</si>
  <si>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</si>
  <si>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</si>
  <si>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</si>
  <si>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</si>
  <si>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</si>
  <si>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</si>
  <si>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</si>
  <si>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</si>
  <si>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</si>
  <si>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</si>
  <si>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</si>
  <si>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</si>
  <si>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</si>
  <si>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</si>
  <si>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</si>
  <si>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</si>
  <si>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</si>
  <si>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</si>
  <si>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</si>
  <si>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</si>
  <si>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</si>
  <si>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</si>
  <si>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</si>
  <si>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</si>
  <si>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</si>
  <si>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</si>
  <si>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</si>
  <si>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</si>
  <si>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</si>
  <si>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</si>
  <si>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</si>
  <si>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</si>
  <si>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</si>
  <si>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</si>
  <si>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</si>
  <si>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</si>
  <si>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</si>
  <si>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</si>
  <si>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</si>
  <si>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</si>
  <si>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</si>
  <si>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</si>
  <si>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</si>
  <si>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</si>
  <si>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</si>
  <si>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</si>
  <si>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</si>
  <si>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</si>
  <si>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</si>
  <si>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</si>
  <si>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</si>
  <si>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</si>
  <si>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</si>
  <si>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</si>
  <si>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</si>
  <si>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</si>
  <si>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</si>
  <si>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</si>
  <si>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</si>
  <si>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</si>
  <si>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</si>
  <si>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</si>
  <si>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</si>
  <si>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</si>
  <si>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</si>
  <si>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</si>
  <si>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</si>
  <si>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</si>
  <si>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</si>
  <si>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</si>
  <si>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</si>
  <si>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</si>
  <si>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</si>
  <si>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</si>
  <si>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</si>
  <si>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</si>
  <si>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</si>
  <si>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</si>
  <si>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</si>
  <si>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</si>
  <si>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</si>
  <si>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</si>
  <si>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</si>
  <si>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</si>
  <si>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</si>
  <si>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</si>
  <si>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</si>
  <si>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</si>
  <si>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</si>
  <si>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</si>
  <si>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</si>
  <si>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</si>
  <si>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</si>
  <si>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</si>
  <si>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</si>
  <si>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</si>
  <si>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</si>
  <si>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</si>
  <si>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</si>
  <si>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</si>
  <si>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</si>
  <si>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</si>
  <si>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</si>
  <si>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</si>
  <si>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</si>
  <si>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</si>
  <si>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</si>
  <si>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</si>
  <si>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</si>
  <si>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</si>
  <si>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</si>
  <si>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</si>
  <si>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</si>
  <si>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</si>
  <si>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</si>
  <si>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</si>
  <si>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</si>
  <si>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</si>
  <si>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</si>
  <si>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</si>
  <si>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</si>
  <si>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</si>
  <si>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</si>
  <si>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</si>
  <si>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</si>
  <si>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</si>
  <si>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</si>
  <si>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</si>
  <si>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</si>
  <si>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</si>
  <si>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</si>
  <si>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</si>
  <si>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</si>
  <si>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</si>
  <si>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</si>
  <si>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</si>
  <si>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</si>
  <si>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</si>
  <si>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</si>
  <si>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</si>
  <si>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</si>
  <si>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</si>
  <si>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</si>
  <si>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</si>
  <si>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</si>
  <si>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</si>
  <si>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</si>
  <si>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</si>
  <si>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</si>
  <si>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</si>
  <si>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</si>
  <si>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</si>
  <si>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</si>
  <si>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</si>
  <si>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</si>
  <si>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</si>
  <si>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</si>
  <si>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</si>
  <si>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</si>
  <si>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</si>
  <si>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</si>
  <si>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</si>
  <si>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</si>
  <si>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</si>
  <si>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</si>
  <si>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</si>
  <si>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</si>
  <si>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</si>
  <si>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</si>
  <si>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</si>
  <si>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</si>
  <si>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</si>
  <si>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</si>
  <si>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</si>
  <si>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</si>
  <si>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</si>
  <si>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</si>
  <si>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</si>
  <si>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</si>
  <si>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</si>
  <si>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</si>
  <si>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</si>
  <si>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</si>
  <si>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</si>
  <si>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</si>
  <si>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</si>
  <si>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</si>
  <si>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</si>
  <si>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</si>
  <si>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</si>
  <si>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</si>
  <si>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</si>
  <si>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</si>
  <si>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</si>
  <si>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</si>
  <si>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</si>
  <si>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</si>
  <si>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</si>
  <si>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</si>
  <si>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</si>
  <si>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</si>
  <si>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</si>
  <si>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</si>
  <si>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</si>
  <si>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</si>
  <si>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</si>
  <si>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</si>
  <si>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</si>
  <si>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</si>
  <si>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</si>
  <si>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</si>
  <si>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</si>
  <si>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</si>
  <si>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</si>
  <si>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</si>
  <si>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</si>
  <si>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</si>
  <si>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</si>
  <si>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</si>
  <si>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</si>
  <si>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</si>
  <si>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</si>
  <si>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</si>
  <si>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</si>
  <si>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</si>
  <si>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</si>
  <si>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</si>
  <si>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</si>
  <si>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</si>
  <si>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</si>
  <si>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</si>
  <si>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</si>
  <si>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</si>
  <si>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</si>
  <si>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</si>
  <si>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</si>
  <si>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</si>
  <si>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</si>
  <si>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</si>
  <si>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</si>
  <si>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</si>
  <si>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</si>
  <si>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</si>
  <si>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</si>
  <si>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</si>
  <si>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</si>
  <si>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</si>
  <si>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</si>
  <si>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</si>
  <si>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</si>
  <si>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</si>
  <si>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</si>
  <si>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</si>
  <si>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</si>
  <si>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</si>
  <si>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</si>
  <si>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</si>
  <si>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</si>
  <si>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</si>
  <si>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</si>
  <si>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</si>
  <si>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</si>
  <si>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</si>
  <si>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</si>
  <si>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</si>
  <si>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</si>
  <si>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</si>
  <si>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</si>
  <si>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</si>
  <si>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</si>
  <si>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</si>
  <si>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</si>
  <si>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</si>
  <si>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</si>
  <si>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</si>
  <si>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</si>
  <si>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</si>
  <si>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</si>
  <si>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</si>
  <si>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</si>
  <si>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</si>
  <si>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</si>
  <si>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</si>
  <si>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</si>
  <si>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</si>
  <si>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</si>
  <si>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</si>
  <si>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</si>
  <si>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</si>
  <si>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</si>
  <si>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</si>
  <si>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</si>
  <si>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</si>
  <si>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</si>
  <si>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</si>
  <si>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</si>
  <si>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</si>
  <si>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</si>
  <si>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</si>
  <si>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</si>
  <si>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</si>
  <si>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</si>
  <si>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</si>
  <si>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</si>
  <si>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</si>
  <si>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</si>
  <si>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</si>
  <si>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</si>
  <si>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</si>
  <si>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</si>
  <si>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</si>
  <si>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</si>
  <si>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</si>
  <si>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</si>
  <si>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</si>
  <si>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</si>
  <si>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</si>
  <si>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</si>
  <si>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</si>
  <si>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</si>
  <si>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</si>
  <si>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</si>
  <si>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</si>
  <si>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</si>
  <si>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</si>
  <si>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</si>
  <si>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</si>
  <si>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</si>
  <si>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</si>
  <si>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</si>
  <si>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</si>
  <si>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</si>
  <si>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</si>
  <si>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</si>
  <si>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</si>
  <si>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</si>
  <si>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</si>
  <si>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</si>
  <si>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</si>
  <si>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</si>
  <si>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</si>
  <si>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</si>
  <si>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</si>
  <si>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</si>
  <si>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</si>
  <si>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</si>
  <si>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</si>
  <si>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</si>
  <si>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</si>
  <si>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</si>
  <si>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</si>
  <si>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</si>
  <si>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</si>
  <si>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</si>
  <si>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</si>
  <si>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</si>
  <si>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</si>
  <si>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</si>
  <si>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</si>
  <si>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</si>
  <si>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</si>
  <si>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</si>
  <si>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</si>
  <si>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</si>
  <si>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</si>
  <si>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</si>
  <si>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</si>
  <si>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</si>
  <si>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</si>
  <si>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</si>
  <si>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</si>
  <si>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</si>
  <si>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</si>
  <si>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</si>
  <si>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</si>
  <si>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</si>
  <si>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</si>
  <si>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</si>
  <si>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</si>
  <si>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</si>
  <si>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</si>
  <si>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</si>
  <si>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</si>
  <si>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</si>
  <si>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</si>
  <si>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</si>
  <si>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</si>
  <si>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</si>
  <si>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</si>
  <si>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</si>
  <si>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</si>
  <si>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</si>
  <si>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</si>
  <si>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</si>
  <si>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</si>
  <si>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</si>
  <si>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</si>
  <si>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</si>
  <si>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</si>
  <si>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</si>
  <si>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</si>
  <si>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</si>
  <si>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</si>
  <si>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</si>
  <si>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</si>
  <si>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</si>
  <si>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</si>
  <si>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</si>
  <si>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</si>
  <si>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</si>
  <si>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</si>
  <si>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</si>
  <si>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</si>
  <si>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</si>
  <si>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</si>
  <si>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</si>
  <si>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</si>
  <si>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</si>
  <si>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</si>
  <si>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</si>
  <si>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</si>
  <si>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</si>
  <si>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</si>
  <si>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</si>
  <si>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</si>
  <si>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</si>
  <si>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</si>
  <si>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</si>
  <si>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</si>
  <si>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</si>
  <si>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</si>
  <si>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</si>
  <si>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</si>
  <si>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</si>
  <si>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</si>
  <si>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</si>
  <si>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</si>
  <si>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</si>
  <si>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</si>
  <si>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</si>
  <si>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</si>
  <si>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</si>
  <si>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</si>
  <si>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</si>
  <si>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</si>
  <si>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</si>
  <si>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</si>
  <si>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</si>
  <si>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</si>
  <si>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</si>
  <si>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</si>
  <si>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</si>
  <si>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</si>
  <si>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</si>
  <si>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</si>
  <si>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</si>
  <si>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</si>
  <si>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</si>
  <si>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</si>
  <si>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</si>
  <si>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</si>
  <si>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</si>
  <si>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</si>
  <si>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</si>
  <si>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</si>
  <si>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</si>
  <si>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</si>
  <si>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</si>
  <si>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</si>
  <si>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</si>
  <si>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</si>
  <si>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</si>
  <si>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</si>
  <si>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</si>
  <si>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</si>
  <si>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</si>
  <si>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</si>
  <si>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</si>
  <si>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</si>
  <si>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</si>
  <si>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</si>
  <si>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</si>
  <si>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</si>
  <si>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</si>
  <si>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</si>
  <si>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</si>
  <si>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</si>
  <si>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</si>
  <si>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</si>
  <si>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</si>
  <si>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</si>
  <si>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</si>
  <si>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</si>
  <si>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</si>
  <si>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</si>
  <si>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</si>
  <si>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</si>
  <si>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</si>
  <si>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</si>
  <si>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</si>
  <si>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</si>
  <si>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</si>
  <si>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</si>
  <si>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</si>
  <si>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</si>
  <si>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</si>
  <si>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</si>
  <si>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</si>
  <si>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</si>
  <si>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</si>
  <si>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</si>
  <si>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</si>
  <si>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</si>
  <si>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</si>
  <si>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</si>
  <si>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</si>
  <si>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</si>
  <si>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</si>
  <si>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</si>
  <si>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</si>
  <si>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</si>
  <si>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</si>
  <si>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</si>
  <si>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</si>
  <si>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</si>
  <si>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</si>
  <si>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</si>
  <si>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</si>
  <si>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</si>
  <si>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</si>
  <si>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</si>
  <si>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</si>
  <si>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</si>
  <si>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</si>
  <si>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</si>
  <si>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</si>
  <si>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</si>
  <si>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</si>
  <si>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</si>
  <si>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</si>
  <si>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</si>
  <si>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</si>
  <si>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</si>
  <si>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</si>
  <si>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</si>
  <si>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</si>
  <si>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</si>
  <si>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</si>
  <si>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</si>
  <si>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</si>
  <si>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</si>
  <si>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</si>
  <si>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</si>
  <si>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</si>
  <si>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</si>
  <si>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</si>
  <si>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</si>
  <si>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</si>
  <si>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</si>
  <si>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</si>
  <si>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</si>
  <si>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</si>
  <si>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</si>
  <si>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</si>
  <si>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</si>
  <si>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</si>
  <si>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</si>
  <si>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</si>
  <si>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</si>
  <si>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</si>
  <si>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</si>
  <si>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</si>
  <si>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</si>
  <si>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</si>
  <si>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</si>
  <si>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</si>
  <si>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</si>
  <si>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</si>
  <si>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</si>
  <si>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</si>
  <si>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</si>
  <si>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</si>
  <si>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</si>
  <si>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</si>
  <si>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</si>
  <si>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</si>
  <si>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</si>
  <si>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</si>
  <si>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</si>
  <si>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</si>
  <si>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</si>
  <si>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</si>
  <si>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</si>
  <si>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</si>
  <si>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</si>
  <si>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</si>
  <si>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</si>
  <si>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</si>
  <si>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</si>
  <si>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</si>
  <si>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</si>
  <si>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</si>
  <si>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</si>
  <si>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</si>
  <si>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</si>
  <si>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</si>
  <si>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</si>
  <si>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</si>
  <si>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</si>
  <si>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</si>
  <si>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</si>
  <si>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</si>
  <si>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</si>
  <si>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</si>
  <si>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</si>
  <si>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</si>
  <si>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</si>
  <si>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</si>
  <si>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</si>
  <si>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</si>
  <si>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</si>
  <si>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</si>
  <si>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</si>
  <si>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</si>
  <si>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</si>
  <si>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</si>
  <si>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</si>
  <si>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</si>
  <si>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</si>
  <si>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</si>
  <si>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</si>
  <si>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</si>
  <si>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</si>
  <si>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</si>
  <si>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</si>
  <si>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</si>
  <si>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</si>
  <si>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</si>
  <si>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</si>
  <si>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</si>
  <si>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</si>
  <si>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</si>
  <si>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</si>
  <si>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</si>
  <si>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</si>
  <si>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</si>
  <si>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</si>
  <si>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</si>
  <si>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</si>
  <si>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</si>
  <si>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</si>
  <si>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</si>
  <si>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</si>
  <si>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</si>
  <si>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</si>
  <si>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</si>
  <si>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</si>
  <si>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</si>
  <si>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</si>
  <si>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</si>
  <si>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</si>
  <si>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</si>
  <si>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</si>
  <si>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</si>
  <si>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</si>
  <si>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</si>
  <si>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</si>
  <si>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</si>
  <si>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</si>
  <si>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</si>
  <si>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</si>
  <si>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</si>
  <si>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</si>
  <si>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</si>
  <si>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</si>
  <si>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</si>
  <si>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</si>
  <si>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</si>
  <si>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</si>
  <si>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</si>
  <si>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</si>
  <si>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</si>
  <si>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</si>
  <si>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</si>
  <si>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</si>
  <si>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</si>
  <si>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</si>
  <si>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</si>
  <si>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</si>
  <si>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</si>
  <si>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</si>
  <si>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</si>
  <si>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</si>
  <si>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</si>
  <si>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</si>
  <si>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</si>
  <si>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</si>
  <si>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</si>
  <si>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</si>
  <si>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</si>
  <si>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</si>
  <si>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</si>
  <si>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</si>
  <si>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</si>
  <si>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</si>
  <si>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</si>
  <si>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</si>
  <si>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</si>
  <si>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</si>
  <si>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</si>
  <si>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</si>
  <si>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</si>
  <si>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</si>
  <si>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</si>
  <si>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</si>
  <si>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</si>
  <si>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</si>
  <si>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</si>
  <si>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</si>
  <si>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</si>
  <si>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</si>
  <si>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</si>
  <si>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</si>
  <si>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</si>
  <si>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</si>
  <si>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</si>
  <si>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</si>
  <si>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</si>
  <si>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</si>
  <si>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</si>
  <si>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</si>
  <si>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</si>
  <si>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</si>
  <si>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</si>
  <si>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</si>
  <si>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</si>
  <si>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</si>
  <si>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</si>
  <si>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</si>
  <si>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</si>
  <si>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</si>
  <si>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</si>
  <si>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</si>
  <si>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</si>
  <si>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</si>
  <si>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</si>
  <si>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</si>
  <si>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</si>
  <si>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</si>
  <si>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</si>
  <si>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</si>
  <si>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</si>
  <si>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</si>
  <si>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</si>
  <si>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</si>
  <si>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</si>
  <si>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</si>
  <si>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</si>
  <si>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</si>
  <si>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</si>
  <si>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</si>
  <si>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</si>
  <si>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</si>
  <si>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</si>
  <si>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</si>
  <si>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</si>
  <si>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</si>
  <si>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</si>
  <si>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</si>
  <si>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</si>
  <si>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</si>
  <si>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</si>
  <si>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</si>
  <si>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</si>
  <si>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</si>
  <si>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</si>
  <si>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</si>
  <si>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</si>
  <si>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</si>
  <si>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</si>
  <si>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</si>
  <si>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</si>
  <si>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</si>
  <si>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</si>
  <si>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</si>
  <si>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</si>
  <si>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</si>
  <si>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</si>
  <si>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</si>
  <si>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</si>
  <si>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</si>
  <si>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</si>
  <si>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</si>
  <si>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</si>
  <si>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</si>
  <si>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</si>
  <si>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</si>
  <si>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</si>
  <si>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</si>
  <si>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</si>
  <si>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</si>
  <si>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</si>
  <si>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</si>
  <si>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</si>
  <si>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</si>
  <si>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</si>
  <si>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</si>
  <si>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</si>
  <si>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</si>
  <si>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</si>
  <si>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</si>
  <si>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</si>
  <si>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</si>
  <si>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</si>
  <si>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</si>
  <si>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</si>
  <si>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</si>
  <si>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</si>
  <si>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</si>
  <si>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</si>
  <si>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</si>
  <si>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</si>
  <si>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</si>
  <si>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</si>
  <si>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</si>
  <si>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</si>
  <si>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</si>
  <si>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</si>
  <si>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</si>
  <si>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</si>
  <si>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</si>
  <si>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</si>
  <si>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</si>
  <si>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</si>
  <si>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</si>
  <si>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</si>
  <si>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</si>
  <si>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</si>
  <si>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</si>
  <si>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</si>
  <si>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</si>
  <si>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</si>
  <si>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</si>
  <si>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</si>
  <si>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</si>
  <si>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</si>
  <si>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</si>
  <si>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</si>
  <si>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</si>
  <si>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</si>
  <si>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</si>
  <si>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</si>
  <si>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</si>
  <si>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</si>
  <si>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</si>
  <si>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</si>
  <si>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</si>
  <si>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</si>
  <si>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</si>
  <si>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</si>
  <si>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</si>
  <si>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</si>
  <si>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</si>
  <si>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</si>
  <si>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</si>
  <si>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</si>
  <si>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</si>
  <si>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</si>
  <si>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</si>
  <si>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</si>
  <si>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</si>
  <si>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</si>
  <si>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</si>
  <si>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</si>
  <si>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</si>
  <si>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</si>
  <si>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</si>
  <si>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</si>
  <si>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</si>
  <si>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</si>
  <si>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</si>
  <si>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</si>
  <si>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</si>
  <si>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</si>
  <si>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</si>
  <si>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</si>
  <si>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</si>
  <si>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</si>
  <si>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</si>
  <si>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</si>
  <si>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</si>
  <si>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</si>
  <si>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</si>
  <si>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</si>
  <si>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</si>
  <si>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</si>
  <si>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</si>
  <si>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</si>
  <si>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</si>
  <si>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</si>
  <si>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</si>
  <si>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</si>
  <si>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</si>
  <si>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</si>
  <si>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</si>
  <si>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</si>
  <si>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</si>
  <si>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</si>
  <si>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</si>
  <si>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</si>
  <si>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</si>
  <si>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</si>
  <si>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</si>
  <si>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</si>
  <si>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</si>
  <si>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</si>
  <si>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</si>
  <si>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</si>
  <si>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</si>
  <si>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</si>
  <si>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</si>
  <si>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</si>
  <si>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</si>
  <si>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</si>
  <si>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</si>
  <si>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</si>
  <si>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</si>
  <si>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</si>
  <si>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</si>
  <si>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</si>
  <si>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</si>
  <si>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</si>
  <si>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</si>
  <si>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</si>
  <si>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</si>
  <si>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</si>
  <si>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</si>
  <si>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</si>
  <si>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</si>
  <si>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</si>
  <si>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</si>
  <si>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</si>
  <si>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</si>
  <si>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</si>
  <si>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</si>
  <si>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</si>
  <si>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</si>
  <si>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</si>
  <si>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</si>
  <si>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</si>
  <si>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</si>
  <si>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</si>
  <si>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</si>
  <si>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</si>
  <si>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</si>
  <si>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</si>
  <si>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</si>
  <si>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</si>
  <si>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</si>
  <si>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</si>
  <si>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</si>
  <si>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</si>
  <si>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</si>
  <si>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</si>
  <si>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</si>
  <si>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</si>
  <si>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</si>
  <si>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</si>
  <si>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</si>
  <si>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</si>
  <si>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</si>
  <si>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</si>
  <si>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</si>
  <si>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</si>
  <si>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</si>
  <si>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</si>
  <si>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</si>
  <si>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</si>
  <si>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</si>
  <si>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</si>
  <si>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</si>
  <si>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</si>
  <si>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</si>
  <si>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</si>
  <si>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</si>
  <si>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</si>
  <si>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</si>
  <si>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</si>
  <si>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</si>
  <si>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</si>
  <si>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</si>
  <si>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</si>
  <si>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</si>
  <si>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</si>
  <si>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</si>
  <si>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</si>
  <si>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</si>
  <si>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</si>
  <si>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</si>
  <si>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</si>
  <si>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</si>
  <si>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</si>
  <si>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</si>
  <si>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</si>
  <si>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</si>
  <si>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</si>
  <si>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</si>
  <si>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</si>
  <si>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</si>
  <si>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</si>
  <si>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</si>
  <si>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</si>
  <si>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</si>
  <si>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</si>
  <si>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</si>
  <si>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</si>
  <si>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</si>
  <si>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</si>
  <si>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</si>
  <si>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</si>
  <si>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</si>
  <si>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</si>
  <si>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</si>
  <si>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</si>
  <si>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</si>
  <si>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</si>
  <si>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</si>
  <si>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</si>
  <si>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</si>
  <si>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</si>
  <si>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</si>
  <si>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</si>
  <si>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</si>
  <si>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</si>
  <si>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</si>
  <si>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</si>
  <si>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</si>
  <si>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</si>
  <si>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</si>
  <si>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</si>
  <si>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</si>
  <si>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</si>
  <si>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</si>
  <si>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</si>
  <si>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</si>
  <si>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</si>
  <si>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</si>
  <si>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</si>
  <si>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</si>
  <si>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</si>
  <si>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</si>
  <si>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</si>
  <si>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</si>
  <si>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</si>
  <si>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</si>
  <si>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</si>
  <si>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</si>
  <si>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</si>
  <si>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</si>
  <si>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</si>
  <si>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</si>
  <si>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</si>
  <si>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</si>
  <si>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</si>
  <si>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</si>
  <si>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</si>
  <si>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</si>
  <si>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</si>
  <si>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</si>
  <si>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</si>
  <si>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</si>
  <si>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</si>
  <si>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</si>
  <si>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</si>
  <si>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</si>
  <si>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</si>
  <si>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</si>
  <si>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</si>
  <si>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</si>
  <si>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</si>
  <si>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</si>
  <si>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</si>
  <si>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</si>
  <si>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</si>
  <si>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</si>
  <si>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</si>
  <si>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</si>
  <si>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</si>
  <si>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</si>
  <si>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</si>
  <si>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</si>
  <si>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</si>
  <si>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</si>
  <si>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</si>
  <si>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</si>
  <si>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</si>
  <si>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</si>
  <si>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</si>
  <si>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</si>
  <si>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</si>
  <si>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</si>
  <si>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</si>
  <si>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</si>
  <si>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</si>
  <si>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</si>
  <si>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</si>
  <si>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</si>
  <si>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</si>
  <si>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</si>
  <si>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</si>
  <si>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</si>
  <si>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</si>
  <si>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</si>
  <si>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</si>
  <si>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</si>
  <si>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</si>
  <si>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</si>
  <si>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</si>
  <si>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</si>
  <si>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</si>
  <si>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</si>
  <si>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</si>
  <si>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</si>
  <si>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</si>
  <si>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</si>
  <si>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</si>
  <si>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</si>
  <si>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</si>
  <si>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</si>
  <si>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</si>
  <si>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</si>
  <si>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</si>
  <si>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</si>
  <si>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</si>
  <si>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</si>
  <si>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</si>
  <si>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</si>
  <si>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</si>
  <si>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</si>
  <si>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</si>
  <si>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</si>
  <si>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</si>
  <si>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</si>
  <si>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</si>
  <si>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</si>
  <si>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</si>
  <si>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</si>
  <si>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</si>
  <si>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</si>
  <si>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</si>
  <si>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</si>
  <si>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</si>
  <si>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</si>
  <si>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</si>
  <si>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</si>
  <si>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</si>
  <si>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</si>
  <si>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</si>
  <si>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</si>
  <si>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</si>
  <si>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</si>
  <si>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</si>
  <si>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</si>
  <si>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</si>
  <si>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</si>
  <si>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</si>
  <si>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</si>
  <si>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</si>
  <si>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</si>
  <si>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</si>
  <si>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</si>
  <si>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</si>
  <si>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</si>
  <si>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</si>
  <si>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</si>
  <si>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</si>
  <si>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</si>
  <si>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</si>
  <si>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</si>
  <si>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</si>
  <si>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</si>
  <si>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</si>
  <si>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</si>
  <si>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</si>
  <si>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</si>
  <si>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</si>
  <si>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</si>
  <si>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</si>
  <si>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</si>
  <si>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</si>
  <si>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</si>
  <si>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</si>
  <si>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</si>
  <si>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</si>
  <si>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</si>
  <si>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</si>
  <si>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</si>
  <si>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</si>
  <si>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</si>
  <si>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</si>
  <si>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</si>
  <si>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</si>
  <si>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</si>
  <si>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</si>
  <si>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</si>
  <si>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</si>
  <si>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</si>
  <si>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</si>
  <si>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</si>
  <si>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</si>
  <si>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</si>
  <si>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</si>
  <si>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</si>
  <si>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</si>
  <si>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</si>
  <si>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</si>
  <si>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</si>
  <si>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</si>
  <si>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</si>
  <si>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</si>
  <si>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</si>
  <si>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</si>
  <si>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</si>
  <si>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</si>
  <si>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</si>
  <si>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</si>
  <si>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</si>
  <si>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</si>
  <si>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</si>
  <si>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</si>
  <si>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</si>
  <si>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</si>
  <si>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</si>
  <si>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</si>
  <si>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</si>
  <si>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</si>
  <si>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</si>
  <si>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</si>
  <si>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</si>
  <si>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</si>
  <si>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</si>
  <si>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</si>
  <si>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</si>
  <si>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</si>
  <si>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</si>
  <si>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</si>
  <si>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</si>
  <si>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</si>
  <si>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</si>
  <si>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</si>
  <si>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</si>
  <si>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</si>
  <si>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</si>
  <si>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</si>
  <si>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</si>
  <si>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</si>
  <si>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</si>
  <si>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</si>
  <si>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</si>
  <si>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</si>
  <si>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</si>
  <si>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</si>
  <si>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</si>
  <si>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</si>
  <si>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</si>
  <si>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</si>
  <si>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</si>
  <si>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</si>
  <si>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</si>
  <si>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</si>
  <si>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</si>
  <si>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</si>
  <si>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</si>
  <si>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</si>
  <si>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</si>
  <si>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</si>
  <si>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</si>
  <si>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</si>
  <si>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</si>
  <si>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</si>
  <si>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</si>
  <si>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</si>
  <si>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</si>
  <si>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</si>
  <si>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</si>
  <si>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</si>
  <si>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</si>
  <si>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</si>
  <si>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</si>
  <si>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</si>
  <si>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</si>
  <si>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</si>
  <si>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</si>
  <si>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</si>
  <si>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</si>
  <si>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</si>
  <si>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</si>
  <si>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</si>
  <si>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</si>
  <si>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</si>
  <si>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</si>
  <si>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</si>
  <si>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</si>
  <si>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</si>
  <si>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</si>
  <si>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</si>
  <si>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</si>
  <si>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</si>
  <si>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</si>
  <si>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</si>
  <si>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</si>
  <si>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</si>
  <si>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</si>
  <si>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</si>
  <si>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</si>
  <si>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</si>
  <si>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</si>
  <si>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</si>
  <si>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</si>
  <si>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</si>
  <si>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</si>
  <si>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</si>
  <si>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</si>
  <si>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</si>
  <si>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</si>
  <si>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</si>
  <si>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</si>
  <si>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</si>
  <si>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</si>
  <si>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</si>
  <si>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</si>
  <si>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</si>
  <si>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</si>
  <si>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</si>
  <si>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</si>
  <si>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</si>
  <si>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</si>
  <si>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</si>
  <si>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</si>
  <si>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</si>
  <si>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</si>
  <si>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</si>
  <si>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</si>
  <si>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</si>
  <si>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</si>
  <si>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</si>
  <si>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</si>
  <si>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</si>
  <si>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</si>
  <si>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</si>
  <si>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</si>
  <si>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</si>
  <si>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</si>
  <si>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</si>
  <si>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</si>
  <si>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</si>
  <si>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</si>
  <si>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</si>
  <si>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</si>
  <si>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</si>
  <si>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</si>
  <si>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</si>
  <si>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</si>
  <si>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</si>
  <si>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</si>
  <si>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</si>
  <si>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</si>
  <si>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</si>
  <si>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</si>
  <si>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</si>
  <si>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</si>
  <si>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</si>
  <si>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</si>
  <si>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</si>
  <si>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</si>
  <si>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</si>
  <si>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</si>
  <si>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</si>
  <si>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</si>
  <si>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</si>
  <si>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</si>
  <si>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</si>
  <si>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</si>
  <si>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</si>
  <si>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</si>
  <si>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</si>
  <si>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</si>
  <si>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</si>
  <si>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</si>
  <si>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</si>
  <si>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</si>
  <si>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</si>
  <si>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</si>
  <si>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</si>
  <si>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</si>
  <si>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</si>
  <si>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</si>
  <si>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</si>
  <si>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</si>
  <si>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</si>
  <si>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</si>
  <si>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</si>
  <si>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</si>
  <si>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</si>
  <si>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</si>
  <si>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</si>
  <si>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</si>
  <si>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</si>
  <si>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</si>
  <si>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</si>
  <si>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</si>
  <si>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</si>
  <si>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</si>
  <si>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</si>
  <si>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</si>
  <si>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</si>
  <si>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</si>
  <si>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</si>
  <si>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</si>
  <si>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</si>
  <si>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</si>
  <si>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</si>
  <si>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</si>
  <si>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</si>
  <si>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</si>
  <si>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</si>
  <si>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</si>
  <si>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</si>
  <si>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</si>
  <si>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</si>
  <si>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</si>
  <si>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</si>
  <si>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</si>
  <si>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</si>
  <si>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</si>
  <si>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</si>
  <si>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</si>
  <si>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</si>
  <si>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</si>
  <si>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</si>
  <si>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</si>
  <si>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</si>
  <si>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</si>
  <si>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</si>
  <si>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</si>
  <si>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</si>
  <si>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</si>
  <si>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</si>
  <si>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</si>
  <si>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</si>
  <si>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</si>
  <si>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</si>
  <si>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</si>
  <si>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</si>
  <si>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</si>
  <si>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</si>
  <si>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</si>
  <si>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</si>
  <si>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</si>
  <si>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</si>
  <si>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</si>
  <si>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</si>
  <si>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</si>
  <si>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</si>
  <si>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</si>
  <si>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</si>
  <si>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</si>
  <si>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</si>
  <si>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</si>
  <si>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</si>
  <si>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</si>
  <si>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</si>
  <si>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</si>
  <si>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</si>
  <si>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</si>
  <si>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</si>
  <si>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</si>
  <si>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</si>
  <si>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</si>
  <si>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</si>
  <si>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</si>
  <si>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</si>
  <si>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</si>
  <si>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</si>
  <si>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</si>
  <si>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</si>
  <si>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</si>
  <si>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</si>
  <si>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</si>
  <si>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</si>
  <si>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</si>
  <si>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</si>
  <si>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</si>
  <si>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</si>
  <si>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</si>
  <si>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</si>
  <si>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</si>
  <si>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</si>
  <si>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</si>
  <si>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</si>
  <si>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</si>
  <si>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</si>
  <si>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</si>
  <si>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</si>
  <si>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</si>
  <si>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</si>
  <si>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</si>
  <si>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</si>
  <si>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</si>
  <si>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</si>
  <si>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</si>
  <si>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</si>
  <si>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</si>
  <si>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</si>
  <si>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</si>
  <si>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</si>
  <si>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</si>
  <si>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</si>
  <si>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</si>
  <si>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</si>
  <si>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</si>
  <si>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</si>
  <si>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</si>
  <si>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</si>
  <si>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</si>
  <si>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</si>
  <si>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</si>
  <si>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</si>
  <si>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</si>
  <si>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</si>
  <si>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</si>
  <si>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</si>
  <si>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</si>
  <si>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</si>
  <si>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</si>
  <si>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</si>
  <si>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</si>
  <si>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</si>
  <si>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</si>
  <si>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</si>
  <si>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</si>
  <si>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</si>
  <si>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</si>
  <si>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</si>
  <si>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</si>
  <si>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</si>
  <si>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</si>
  <si>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</si>
  <si>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</si>
  <si>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</si>
  <si>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</si>
  <si>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</si>
  <si>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</si>
  <si>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</si>
  <si>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</si>
  <si>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</si>
  <si>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</si>
  <si>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</si>
  <si>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</si>
  <si>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</si>
  <si>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</si>
  <si>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</si>
  <si>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</si>
  <si>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</si>
  <si>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</si>
  <si>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</si>
  <si>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</si>
  <si>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</si>
  <si>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</si>
  <si>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</si>
  <si>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</si>
  <si>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</si>
  <si>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</si>
  <si>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</si>
  <si>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</si>
  <si>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</si>
  <si>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</si>
  <si>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</si>
  <si>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</si>
  <si>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</si>
  <si>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</si>
  <si>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</si>
  <si>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</si>
  <si>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</si>
  <si>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</si>
  <si>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</si>
  <si>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</si>
  <si>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</si>
  <si>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</si>
  <si>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</si>
  <si>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</si>
  <si>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</si>
  <si>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</si>
  <si>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</si>
  <si>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</si>
  <si>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</si>
  <si>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</si>
  <si>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</si>
  <si>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</si>
  <si>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</si>
  <si>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</si>
  <si>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</si>
  <si>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</si>
  <si>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</si>
  <si>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</si>
  <si>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</si>
  <si>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</si>
  <si>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</si>
  <si>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</si>
  <si>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</si>
  <si>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</si>
  <si>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</si>
  <si>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</si>
  <si>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</si>
  <si>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</si>
  <si>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</si>
  <si>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</si>
  <si>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</si>
  <si>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</si>
  <si>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</si>
  <si>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</si>
  <si>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</si>
  <si>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</si>
  <si>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</si>
  <si>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</si>
  <si>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</si>
  <si>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</si>
  <si>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</si>
  <si>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</si>
  <si>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</si>
  <si>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</si>
  <si>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</si>
  <si>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</si>
  <si>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</si>
  <si>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</si>
  <si>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</si>
  <si>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</si>
  <si>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</si>
  <si>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</si>
  <si>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</si>
  <si>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</si>
  <si>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</si>
  <si>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</si>
  <si>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</si>
  <si>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</si>
  <si>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</si>
  <si>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</si>
  <si>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</si>
  <si>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</si>
  <si>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</si>
  <si>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</si>
  <si>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</si>
  <si>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</si>
  <si>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</si>
  <si>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</si>
  <si>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</si>
  <si>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</si>
  <si>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</si>
  <si>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</si>
  <si>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</si>
  <si>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</si>
  <si>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</si>
  <si>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</si>
  <si>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</si>
  <si>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</si>
  <si>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</si>
  <si>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</si>
  <si>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</si>
  <si>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</si>
  <si>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</si>
  <si>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</si>
  <si>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</si>
  <si>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</si>
  <si>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</si>
  <si>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</si>
  <si>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</si>
  <si>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</si>
  <si>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</si>
  <si>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</si>
  <si>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</si>
  <si>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</si>
  <si>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</si>
  <si>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</si>
  <si>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</si>
  <si>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</si>
  <si>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</si>
  <si>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</si>
  <si>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</si>
  <si>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</si>
  <si>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</si>
  <si>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</si>
  <si>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</si>
  <si>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</si>
  <si>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</si>
  <si>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</si>
  <si>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</si>
  <si>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</si>
  <si>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</si>
  <si>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</si>
  <si>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</si>
  <si>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</si>
  <si>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</si>
  <si>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</si>
  <si>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</si>
  <si>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</si>
  <si>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</si>
  <si>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</si>
  <si>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</si>
  <si>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</si>
  <si>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</si>
  <si>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</si>
  <si>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</si>
  <si>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</si>
  <si>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</si>
  <si>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</si>
  <si>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</si>
  <si>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</si>
  <si>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</si>
  <si>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</si>
  <si>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</si>
  <si>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</si>
  <si>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</si>
  <si>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</si>
  <si>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</si>
  <si>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</si>
  <si>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</si>
  <si>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</si>
  <si>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</si>
  <si>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</si>
  <si>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</si>
  <si>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</si>
  <si>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</si>
  <si>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</si>
  <si>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</si>
  <si>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</si>
  <si>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</si>
  <si>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</si>
  <si>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</si>
  <si>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</si>
  <si>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</si>
  <si>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</si>
  <si>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</si>
  <si>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</si>
  <si>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</si>
  <si>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</si>
  <si>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</si>
  <si>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</si>
  <si>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</si>
  <si>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</si>
  <si>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</si>
  <si>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</si>
  <si>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</si>
  <si>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</si>
  <si>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</si>
  <si>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</si>
  <si>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</si>
  <si>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</si>
  <si>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</si>
  <si>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</si>
  <si>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</si>
  <si>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</si>
  <si>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</si>
  <si>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</si>
  <si>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</si>
  <si>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</si>
  <si>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</si>
  <si>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</si>
  <si>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</si>
  <si>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</si>
  <si>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</si>
  <si>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</si>
  <si>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</si>
  <si>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</si>
  <si>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</si>
  <si>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</si>
  <si>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</si>
  <si>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</si>
  <si>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</si>
  <si>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</si>
  <si>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</si>
  <si>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</si>
  <si>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</si>
  <si>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</si>
  <si>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</si>
  <si>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</si>
  <si>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</si>
  <si>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</si>
  <si>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</si>
  <si>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</si>
  <si>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</si>
  <si>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</si>
  <si>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</si>
  <si>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</si>
  <si>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</si>
  <si>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</si>
  <si>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</si>
  <si>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</si>
  <si>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</si>
  <si>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</si>
  <si>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</si>
  <si>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</si>
  <si>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</si>
  <si>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</si>
  <si>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</si>
  <si>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</si>
  <si>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</si>
  <si>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</si>
  <si>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</si>
  <si>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</si>
  <si>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</si>
  <si>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</si>
  <si>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</si>
  <si>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</si>
  <si>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</si>
  <si>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</si>
  <si>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</si>
  <si>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</si>
  <si>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</si>
  <si>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</si>
  <si>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</si>
  <si>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</si>
  <si>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</si>
  <si>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</si>
  <si>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</si>
  <si>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</si>
  <si>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</si>
  <si>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</si>
  <si>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</si>
  <si>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</si>
  <si>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</si>
  <si>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</si>
  <si>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</si>
  <si>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</si>
  <si>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</si>
  <si>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</si>
  <si>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</si>
  <si>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</si>
  <si>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</si>
  <si>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</si>
  <si>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</si>
  <si>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</si>
  <si>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</si>
  <si>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</si>
  <si>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</si>
  <si>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</si>
  <si>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</si>
  <si>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</si>
  <si>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</si>
  <si>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</si>
  <si>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</si>
  <si>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</si>
  <si>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</si>
  <si>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</si>
  <si>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</si>
  <si>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</si>
  <si>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</si>
  <si>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</si>
  <si>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</si>
  <si>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</si>
  <si>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</si>
  <si>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</si>
  <si>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</si>
  <si>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</si>
  <si>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</si>
  <si>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</si>
  <si>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</si>
  <si>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</si>
  <si>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</si>
  <si>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</si>
  <si>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</si>
  <si>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</si>
  <si>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</si>
  <si>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</si>
  <si>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</si>
  <si>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</si>
  <si>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</si>
  <si>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</si>
  <si>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</si>
  <si>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</si>
  <si>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</si>
  <si>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</si>
  <si>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</si>
  <si>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</si>
  <si>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</si>
  <si>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</si>
  <si>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</si>
  <si>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</si>
  <si>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</si>
  <si>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</si>
  <si>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</si>
  <si>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</si>
  <si>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</si>
  <si>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</si>
  <si>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</si>
  <si>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</si>
  <si>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</si>
  <si>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</si>
  <si>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</si>
  <si>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</si>
  <si>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</si>
  <si>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</si>
  <si>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</si>
  <si>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</si>
  <si>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</si>
  <si>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</si>
  <si>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</si>
  <si>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</si>
  <si>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</si>
  <si>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</si>
  <si>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</si>
  <si>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</si>
  <si>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</si>
  <si>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</si>
  <si>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</si>
  <si>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</si>
  <si>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</si>
  <si>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</si>
  <si>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</si>
  <si>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</si>
  <si>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</si>
  <si>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</si>
  <si>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</si>
  <si>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</si>
  <si>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</si>
  <si>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</si>
  <si>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</si>
  <si>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</si>
  <si>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</si>
  <si>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</si>
  <si>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</si>
  <si>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</si>
  <si>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</si>
  <si>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</si>
  <si>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</si>
  <si>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</si>
  <si>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</si>
  <si>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</si>
  <si>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</si>
  <si>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</si>
  <si>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</si>
  <si>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</si>
  <si>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</si>
  <si>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</si>
  <si>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</si>
  <si>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</si>
  <si>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</si>
  <si>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</si>
  <si>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</si>
  <si>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</si>
  <si>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</si>
  <si>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</si>
  <si>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</si>
  <si>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</si>
  <si>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</si>
  <si>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</si>
  <si>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</si>
  <si>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</si>
  <si>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</si>
  <si>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</si>
  <si>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</si>
  <si>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</si>
  <si>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</si>
  <si>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</si>
  <si>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</si>
  <si>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</si>
  <si>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</si>
  <si>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</si>
  <si>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</si>
  <si>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</si>
  <si>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</si>
  <si>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</si>
  <si>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</si>
  <si>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</si>
  <si>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</si>
  <si>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</si>
  <si>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</si>
  <si>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</si>
  <si>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</si>
  <si>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</si>
  <si>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</si>
  <si>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</si>
  <si>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</si>
  <si>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</si>
  <si>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</si>
  <si>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</si>
  <si>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</si>
  <si>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</si>
  <si>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</si>
  <si>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</si>
  <si>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</si>
  <si>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</si>
  <si>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</si>
  <si>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</si>
  <si>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</si>
  <si>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</si>
  <si>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</si>
  <si>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</si>
  <si>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</si>
  <si>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</si>
  <si>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</si>
  <si>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</si>
  <si>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</si>
  <si>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</si>
  <si>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</si>
  <si>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</si>
  <si>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</si>
  <si>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</si>
  <si>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</si>
  <si>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</si>
  <si>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</si>
  <si>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</si>
  <si>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</si>
  <si>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</si>
  <si>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</si>
  <si>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</si>
  <si>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</si>
  <si>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</si>
  <si>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</si>
  <si>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</si>
  <si>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</si>
  <si>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</si>
  <si>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</si>
  <si>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</si>
  <si>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</si>
  <si>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</si>
  <si>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</si>
  <si>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</si>
  <si>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</si>
  <si>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</si>
  <si>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</si>
  <si>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</si>
  <si>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</si>
  <si>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</si>
  <si>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</si>
  <si>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</si>
  <si>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</si>
  <si>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</si>
  <si>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</si>
  <si>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</si>
  <si>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</si>
  <si>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</si>
  <si>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</si>
  <si>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</si>
  <si>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</si>
  <si>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</si>
  <si>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</si>
  <si>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</si>
  <si>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</si>
  <si>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</si>
  <si>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</si>
  <si>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</si>
  <si>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</si>
  <si>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</si>
  <si>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</si>
  <si>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</si>
  <si>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</si>
  <si>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</si>
  <si>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</si>
  <si>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</si>
  <si>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</si>
  <si>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</si>
  <si>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</si>
  <si>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</si>
  <si>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</si>
  <si>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</si>
  <si>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</si>
  <si>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</si>
  <si>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</si>
  <si>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</si>
  <si>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</si>
  <si>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</si>
  <si>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</si>
  <si>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</si>
  <si>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</si>
  <si>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</si>
  <si>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</si>
  <si>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</si>
  <si>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</si>
  <si>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</si>
  <si>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</si>
  <si>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</si>
  <si>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</si>
  <si>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</si>
  <si>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</si>
  <si>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</si>
  <si>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</si>
  <si>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</si>
  <si>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</si>
  <si>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</si>
  <si>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</si>
  <si>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</si>
  <si>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</si>
  <si>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</si>
  <si>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</si>
  <si>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</si>
  <si>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</si>
  <si>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</si>
  <si>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</si>
  <si>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</si>
  <si>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</si>
  <si>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</si>
  <si>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</si>
  <si>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</si>
  <si>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</si>
  <si>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</si>
  <si>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</si>
  <si>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</si>
  <si>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</si>
  <si>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</si>
  <si>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</si>
  <si>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</si>
  <si>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</si>
  <si>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</si>
  <si>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</si>
  <si>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</si>
  <si>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</si>
  <si>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</si>
  <si>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</si>
  <si>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</si>
  <si>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</si>
  <si>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</si>
  <si>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</si>
  <si>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</si>
  <si>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</si>
  <si>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</si>
  <si>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</si>
  <si>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</si>
  <si>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</si>
  <si>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</si>
  <si>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</si>
  <si>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</si>
  <si>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</si>
  <si>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</si>
  <si>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</si>
  <si>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</si>
  <si>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</si>
  <si>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</si>
  <si>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</si>
  <si>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</si>
  <si>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</si>
  <si>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</si>
  <si>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</si>
  <si>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</si>
  <si>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</si>
  <si>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</si>
  <si>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</si>
  <si>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</si>
  <si>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</si>
  <si>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</si>
  <si>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</si>
  <si>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</si>
  <si>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</si>
  <si>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</si>
  <si>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</si>
  <si>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</si>
  <si>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</si>
  <si>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</si>
  <si>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</si>
  <si>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</si>
  <si>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</si>
  <si>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</si>
  <si>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</si>
  <si>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</si>
  <si>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</si>
  <si>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</si>
  <si>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</si>
  <si>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</si>
  <si>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</si>
  <si>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</si>
  <si>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</si>
  <si>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</si>
  <si>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</si>
  <si>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</si>
  <si>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</si>
  <si>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</si>
  <si>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</si>
  <si>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</si>
  <si>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</si>
  <si>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</si>
  <si>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</si>
  <si>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</si>
  <si>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</si>
  <si>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</si>
  <si>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</si>
  <si>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</si>
  <si>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</si>
  <si>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</si>
  <si>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</si>
  <si>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</si>
  <si>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</si>
  <si>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</si>
  <si>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</si>
  <si>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</si>
  <si>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</si>
  <si>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</si>
  <si>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</si>
  <si>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</si>
  <si>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</si>
  <si>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</si>
  <si>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</si>
  <si>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</si>
  <si>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</si>
  <si>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</si>
  <si>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</si>
  <si>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</si>
  <si>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</si>
  <si>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</si>
  <si>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</si>
  <si>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</si>
  <si>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</si>
  <si>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</si>
  <si>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</si>
  <si>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</si>
  <si>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</si>
  <si>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</si>
  <si>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</si>
  <si>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</si>
  <si>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</si>
  <si>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</si>
  <si>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</si>
  <si>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</si>
  <si>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</si>
  <si>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</si>
  <si>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</si>
  <si>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</si>
  <si>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</si>
  <si>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</si>
  <si>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</si>
  <si>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</si>
  <si>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</si>
  <si>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</si>
  <si>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</si>
  <si>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</si>
  <si>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</si>
  <si>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</si>
  <si>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</si>
  <si>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</si>
  <si>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</si>
  <si>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</si>
  <si>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</si>
  <si>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</si>
  <si>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</si>
  <si>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</si>
  <si>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</si>
  <si>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</si>
  <si>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</si>
  <si>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</si>
  <si>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</si>
  <si>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</si>
  <si>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</si>
  <si>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</si>
  <si>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</si>
  <si>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</si>
  <si>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</si>
  <si>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</si>
  <si>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</si>
  <si>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</si>
  <si>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</si>
  <si>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</si>
  <si>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</si>
  <si>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</si>
  <si>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</si>
  <si>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</si>
  <si>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</si>
  <si>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</si>
  <si>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</si>
  <si>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</si>
  <si>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</si>
  <si>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</si>
  <si>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</si>
  <si>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</si>
  <si>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</si>
  <si>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</si>
  <si>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</si>
  <si>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</si>
  <si>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</si>
  <si>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</si>
  <si>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</si>
  <si>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</si>
  <si>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</si>
  <si>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</si>
  <si>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</si>
  <si>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</si>
  <si>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</si>
  <si>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</si>
  <si>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</si>
  <si>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</si>
  <si>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</si>
  <si>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</si>
  <si>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</si>
  <si>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</si>
  <si>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</si>
  <si>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</si>
  <si>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</si>
  <si>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</si>
  <si>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</si>
  <si>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</si>
  <si>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</si>
  <si>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</si>
  <si>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</si>
  <si>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</si>
  <si>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</si>
  <si>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</si>
  <si>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</si>
  <si>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</si>
  <si>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</si>
  <si>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</si>
  <si>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</si>
  <si>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</si>
  <si>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</si>
  <si>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</si>
  <si>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</si>
  <si>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</si>
  <si>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</si>
  <si>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</si>
  <si>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</si>
  <si>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</si>
  <si>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</si>
  <si>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</si>
  <si>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</si>
  <si>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</si>
  <si>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</si>
  <si>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</si>
  <si>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</si>
  <si>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</si>
  <si>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</si>
  <si>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</si>
  <si>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</si>
  <si>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</si>
  <si>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</si>
  <si>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</si>
  <si>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</si>
  <si>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</si>
  <si>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</si>
  <si>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</si>
  <si>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</si>
  <si>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</si>
  <si>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</si>
  <si>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</si>
  <si>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</si>
  <si>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</si>
  <si>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</si>
  <si>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</si>
  <si>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</si>
  <si>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</si>
  <si>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</si>
  <si>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</si>
  <si>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</si>
  <si>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</si>
  <si>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</si>
  <si>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</si>
  <si>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</si>
  <si>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</si>
  <si>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</si>
  <si>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</si>
  <si>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</si>
  <si>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</si>
  <si>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</si>
  <si>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</si>
  <si>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</si>
  <si>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</si>
  <si>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</si>
  <si>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</si>
  <si>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</si>
  <si>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</si>
  <si>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</si>
  <si>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</si>
  <si>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</si>
  <si>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</si>
  <si>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</si>
  <si>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</si>
  <si>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</si>
  <si>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</si>
  <si>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</si>
  <si>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</si>
  <si>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</si>
  <si>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</si>
  <si>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</si>
  <si>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</si>
  <si>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</si>
  <si>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</si>
  <si>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</si>
  <si>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</si>
  <si>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</si>
  <si>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</si>
  <si>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</si>
  <si>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</si>
  <si>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</si>
  <si>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</si>
  <si>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</si>
  <si>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</si>
  <si>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</si>
  <si>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</si>
  <si>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</si>
  <si>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</si>
  <si>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</si>
  <si>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</si>
  <si>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</si>
  <si>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</si>
  <si>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</si>
  <si>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</si>
  <si>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</si>
  <si>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</si>
  <si>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</si>
  <si>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</si>
  <si>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</si>
  <si>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</si>
  <si>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</si>
  <si>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</si>
  <si>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</si>
  <si>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</si>
  <si>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</si>
  <si>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</si>
  <si>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</si>
  <si>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</si>
  <si>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</si>
  <si>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</si>
  <si>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</si>
  <si>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</si>
  <si>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</si>
  <si>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</si>
  <si>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</si>
  <si>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</si>
  <si>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</si>
  <si>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</si>
  <si>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</si>
  <si>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</si>
  <si>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</si>
  <si>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</si>
  <si>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</si>
  <si>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</si>
  <si>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</si>
  <si>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</si>
  <si>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</si>
  <si>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</si>
  <si>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</si>
  <si>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</si>
  <si>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</si>
  <si>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</si>
  <si>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</si>
  <si>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</si>
  <si>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</si>
  <si>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</si>
  <si>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</si>
  <si>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</si>
  <si>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</si>
  <si>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</si>
  <si>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</si>
  <si>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</si>
  <si>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</si>
  <si>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</si>
  <si>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</si>
  <si>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</si>
  <si>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</si>
  <si>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</si>
  <si>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</si>
  <si>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</si>
  <si>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</si>
  <si>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</si>
  <si>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</si>
  <si>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</si>
  <si>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</si>
  <si>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</si>
  <si>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</si>
  <si>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</si>
  <si>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</si>
  <si>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</si>
  <si>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</si>
  <si>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</si>
  <si>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</si>
  <si>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</si>
  <si>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</si>
  <si>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</si>
  <si>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</si>
  <si>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</si>
  <si>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</si>
  <si>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</si>
  <si>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</si>
  <si>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</si>
  <si>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</si>
  <si>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</si>
  <si>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</si>
  <si>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</si>
  <si>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</si>
  <si>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</si>
  <si>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</si>
  <si>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</si>
  <si>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</si>
  <si>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</si>
  <si>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</si>
  <si>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</si>
  <si>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</si>
  <si>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</si>
  <si>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</si>
  <si>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</si>
  <si>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</si>
  <si>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</si>
  <si>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</si>
  <si>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</si>
  <si>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</si>
  <si>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</si>
  <si>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</si>
  <si>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</si>
  <si>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</si>
  <si>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</si>
  <si>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</si>
  <si>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</si>
  <si>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</si>
  <si>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</si>
  <si>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</si>
  <si>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</si>
  <si>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</si>
  <si>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</si>
  <si>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</si>
  <si>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</si>
  <si>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</si>
  <si>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</si>
  <si>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</si>
  <si>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</si>
  <si>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</si>
  <si>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</si>
  <si>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</si>
  <si>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</si>
  <si>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</si>
  <si>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</si>
  <si>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</si>
  <si>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</si>
  <si>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</si>
  <si>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</si>
  <si>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</si>
  <si>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</si>
  <si>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</si>
  <si>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</si>
  <si>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</si>
  <si>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</si>
  <si>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</si>
  <si>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</si>
  <si>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</si>
  <si>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</si>
  <si>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</si>
  <si>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</si>
  <si>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</si>
  <si>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</si>
  <si>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</si>
  <si>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</si>
  <si>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</si>
  <si>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</si>
  <si>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</si>
  <si>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</si>
  <si>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</si>
  <si>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</si>
  <si>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</si>
  <si>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</si>
  <si>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</si>
  <si>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</si>
  <si>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</si>
  <si>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</si>
  <si>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</si>
  <si>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</si>
  <si>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</si>
  <si>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</si>
  <si>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</si>
  <si>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</si>
  <si>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</si>
  <si>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</si>
  <si>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</si>
  <si>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</si>
  <si>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</si>
  <si>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</si>
  <si>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</si>
  <si>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</si>
  <si>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</si>
  <si>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</si>
  <si>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</si>
  <si>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</si>
  <si>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</si>
  <si>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</si>
  <si>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</si>
  <si>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</si>
  <si>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</si>
  <si>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</si>
  <si>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</si>
  <si>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</si>
  <si>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</si>
  <si>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</si>
  <si>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</si>
  <si>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</si>
  <si>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</si>
  <si>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</si>
  <si>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</si>
  <si>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</si>
  <si>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</si>
  <si>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</si>
  <si>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</si>
  <si>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</si>
  <si>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</si>
  <si>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</si>
  <si>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</si>
  <si>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</si>
  <si>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</si>
  <si>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</si>
  <si>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</si>
  <si>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</si>
  <si>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</si>
  <si>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</si>
  <si>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</si>
  <si>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</si>
  <si>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</si>
  <si>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</si>
  <si>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</si>
  <si>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</si>
  <si>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</si>
  <si>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</si>
  <si>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</si>
  <si>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</si>
  <si>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</si>
  <si>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</si>
  <si>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</si>
  <si>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</si>
  <si>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</si>
  <si>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</si>
  <si>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</si>
  <si>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</si>
  <si>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</si>
  <si>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</si>
  <si>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</si>
  <si>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</si>
  <si>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</si>
  <si>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</si>
  <si>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</si>
  <si>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</si>
  <si>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</si>
  <si>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</si>
  <si>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</si>
  <si>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</si>
  <si>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</si>
  <si>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</si>
  <si>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</si>
  <si>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</si>
  <si>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</si>
  <si>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</si>
  <si>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</si>
  <si>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</si>
  <si>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</si>
  <si>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</si>
  <si>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</si>
  <si>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</si>
  <si>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</si>
  <si>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</si>
  <si>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</si>
  <si>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</si>
  <si>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</si>
  <si>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</si>
  <si>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</si>
  <si>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</si>
  <si>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</si>
  <si>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</si>
  <si>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</si>
  <si>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</si>
  <si>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</si>
  <si>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</si>
  <si>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</si>
  <si>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</si>
  <si>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</si>
  <si>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</si>
  <si>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</si>
  <si>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</si>
  <si>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</si>
  <si>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</si>
  <si>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</si>
  <si>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</si>
  <si>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</si>
  <si>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</si>
  <si>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</si>
  <si>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</si>
  <si>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</si>
  <si>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</si>
  <si>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</si>
  <si>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</si>
  <si>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</si>
  <si>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</si>
  <si>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</si>
  <si>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</si>
  <si>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</si>
  <si>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</si>
  <si>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</si>
  <si>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</si>
  <si>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</si>
  <si>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</si>
  <si>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</si>
  <si>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</si>
  <si>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</si>
  <si>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</si>
  <si>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</si>
  <si>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</si>
  <si>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</si>
  <si>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</si>
  <si>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</si>
  <si>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</si>
  <si>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</si>
  <si>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</si>
  <si>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</si>
  <si>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</si>
  <si>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</si>
  <si>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</si>
  <si>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</si>
  <si>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</si>
  <si>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</si>
  <si>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</si>
  <si>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</si>
  <si>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</si>
  <si>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</si>
  <si>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</si>
  <si>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</si>
  <si>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</si>
  <si>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</si>
  <si>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</si>
  <si>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</si>
  <si>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</si>
  <si>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</si>
  <si>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</si>
  <si>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</si>
  <si>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</si>
  <si>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</si>
  <si>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</si>
  <si>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</si>
  <si>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</si>
  <si>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</si>
  <si>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</si>
  <si>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</si>
  <si>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</si>
  <si>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</si>
  <si>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</si>
  <si>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</si>
  <si>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</si>
  <si>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</si>
  <si>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</si>
  <si>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</si>
  <si>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</si>
  <si>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</si>
  <si>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</si>
  <si>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</si>
  <si>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</si>
  <si>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</si>
  <si>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</si>
  <si>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</si>
  <si>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</si>
  <si>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</si>
  <si>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</si>
  <si>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</si>
  <si>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</si>
  <si>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</si>
  <si>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</si>
  <si>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</si>
  <si>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</si>
  <si>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</si>
  <si>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</si>
  <si>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</si>
  <si>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</si>
  <si>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</si>
  <si>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</si>
  <si>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</si>
  <si>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</si>
  <si>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</si>
  <si>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</si>
  <si>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</si>
  <si>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</si>
  <si>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</si>
  <si>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</si>
  <si>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</si>
  <si>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</si>
  <si>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</si>
  <si>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</si>
  <si>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</si>
  <si>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</si>
  <si>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</si>
  <si>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</si>
  <si>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</si>
  <si>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</si>
  <si>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</si>
  <si>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</si>
  <si>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</si>
  <si>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</si>
  <si>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</si>
  <si>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</si>
  <si>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</si>
  <si>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</si>
  <si>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</si>
  <si>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</si>
  <si>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</si>
  <si>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</si>
  <si>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</si>
  <si>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</si>
  <si>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</si>
  <si>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</si>
  <si>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</si>
  <si>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</si>
  <si>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</si>
  <si>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</si>
  <si>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</si>
  <si>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</si>
  <si>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</si>
  <si>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</si>
  <si>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</si>
  <si>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</si>
  <si>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</si>
  <si>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</si>
  <si>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</si>
  <si>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</si>
  <si>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</si>
  <si>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</si>
  <si>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</si>
  <si>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</si>
  <si>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</si>
  <si>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</si>
  <si>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</si>
  <si>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</si>
  <si>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</si>
  <si>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</si>
  <si>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</si>
  <si>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</si>
  <si>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</si>
  <si>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</si>
  <si>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</si>
  <si>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</si>
  <si>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</si>
  <si>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</si>
  <si>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</si>
  <si>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</si>
  <si>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</si>
  <si>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</si>
  <si>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</si>
  <si>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</si>
  <si>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</si>
  <si>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</si>
  <si>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</si>
  <si>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</si>
  <si>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</si>
  <si>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</si>
  <si>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</si>
  <si>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</si>
  <si>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</si>
  <si>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</si>
  <si>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</si>
  <si>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</si>
  <si>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</si>
  <si>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</si>
  <si>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</si>
  <si>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</si>
  <si>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</si>
  <si>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</si>
  <si>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</si>
  <si>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</si>
  <si>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</si>
  <si>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</si>
  <si>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</si>
  <si>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</si>
  <si>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</si>
  <si>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</si>
  <si>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</si>
  <si>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</si>
  <si>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</si>
  <si>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</si>
  <si>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</si>
  <si>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</si>
  <si>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</si>
  <si>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</si>
  <si>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</si>
  <si>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</si>
  <si>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</si>
  <si>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</si>
  <si>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</si>
  <si>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</si>
  <si>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</si>
  <si>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</si>
  <si>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</si>
  <si>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</si>
  <si>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</si>
  <si>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</si>
  <si>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</si>
  <si>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</si>
  <si>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</si>
  <si>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</si>
  <si>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</si>
  <si>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</si>
  <si>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</si>
  <si>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</si>
  <si>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</si>
  <si>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</si>
  <si>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</si>
  <si>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</si>
  <si>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</si>
  <si>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</si>
  <si>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</si>
  <si>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</si>
  <si>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</si>
  <si>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</si>
  <si>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</si>
  <si>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</si>
  <si>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</si>
  <si>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</si>
  <si>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</si>
  <si>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</si>
  <si>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</si>
  <si>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</si>
  <si>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</si>
  <si>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</si>
  <si>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</si>
  <si>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</si>
  <si>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</si>
  <si>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</si>
  <si>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</si>
  <si>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</si>
  <si>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</si>
  <si>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</si>
  <si>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</si>
  <si>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</si>
  <si>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</si>
  <si>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</si>
  <si>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</si>
  <si>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</si>
  <si>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</si>
  <si>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</si>
  <si>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</si>
  <si>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</si>
  <si>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</si>
  <si>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</si>
  <si>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</si>
  <si>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</si>
  <si>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</si>
  <si>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</si>
  <si>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</si>
  <si>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</si>
  <si>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</si>
  <si>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</si>
  <si>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</si>
  <si>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</si>
  <si>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</si>
  <si>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</si>
  <si>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</si>
  <si>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</si>
  <si>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</si>
  <si>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</si>
  <si>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</si>
  <si>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</si>
  <si>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</si>
  <si>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</si>
  <si>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</si>
  <si>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</si>
  <si>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</si>
  <si>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</si>
  <si>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</si>
  <si>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</si>
  <si>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</si>
  <si>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</si>
  <si>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</si>
  <si>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</si>
  <si>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</si>
  <si>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</si>
  <si>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</si>
  <si>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</si>
  <si>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</si>
  <si>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</si>
  <si>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</si>
  <si>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</si>
  <si>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</si>
  <si>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</si>
  <si>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</si>
  <si>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</si>
  <si>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</si>
  <si>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</si>
  <si>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</si>
  <si>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</si>
  <si>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</si>
  <si>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</si>
  <si>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</si>
  <si>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</si>
  <si>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</si>
  <si>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</si>
  <si>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</si>
  <si>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</si>
  <si>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</si>
  <si>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</si>
  <si>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</si>
  <si>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</si>
  <si>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</si>
  <si>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</si>
  <si>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</si>
  <si>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</si>
  <si>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</si>
  <si>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</si>
  <si>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</si>
  <si>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</si>
  <si>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</si>
  <si>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</si>
  <si>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</si>
  <si>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</si>
  <si>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</si>
  <si>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</si>
  <si>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</si>
  <si>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</si>
  <si>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</si>
  <si>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</si>
  <si>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</si>
  <si>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</si>
  <si>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</si>
  <si>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</si>
  <si>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</si>
  <si>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</si>
  <si>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</si>
  <si>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</si>
  <si>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</si>
  <si>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</si>
  <si>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</si>
  <si>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</si>
  <si>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</si>
  <si>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</si>
  <si>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</si>
  <si>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</si>
  <si>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</si>
  <si>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</si>
  <si>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</si>
  <si>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</si>
  <si>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</si>
  <si>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</si>
  <si>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</si>
  <si>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</si>
  <si>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</si>
  <si>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</si>
  <si>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</si>
  <si>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</si>
  <si>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</si>
  <si>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</si>
  <si>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</si>
  <si>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</si>
  <si>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</si>
  <si>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</si>
  <si>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</si>
  <si>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</si>
  <si>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</si>
  <si>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</si>
  <si>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</si>
  <si>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</si>
  <si>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</si>
  <si>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</si>
  <si>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</si>
  <si>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</si>
  <si>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</si>
  <si>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</si>
  <si>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</si>
  <si>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</si>
  <si>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</si>
  <si>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</si>
  <si>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</si>
  <si>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</si>
  <si>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</si>
  <si>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</si>
  <si>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</si>
  <si>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</si>
  <si>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</si>
  <si>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</si>
  <si>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</si>
  <si>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</si>
  <si>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</si>
  <si>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</si>
  <si>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</si>
  <si>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</si>
  <si>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</si>
  <si>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</si>
  <si>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</si>
  <si>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</si>
  <si>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</si>
  <si>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</si>
  <si>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</si>
  <si>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</si>
  <si>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</si>
  <si>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</si>
  <si>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</si>
  <si>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</si>
  <si>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</si>
  <si>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</si>
  <si>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</si>
  <si>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</si>
  <si>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</si>
  <si>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</si>
  <si>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</si>
  <si>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</si>
  <si>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</si>
  <si>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</si>
  <si>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</si>
  <si>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</si>
  <si>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</si>
  <si>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</si>
  <si>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</si>
  <si>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</si>
  <si>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</si>
  <si>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</si>
  <si>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</si>
  <si>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</si>
  <si>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</si>
  <si>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</si>
  <si>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</si>
  <si>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</si>
  <si>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</si>
  <si>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</si>
  <si>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</si>
  <si>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</si>
  <si>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</si>
  <si>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</si>
  <si>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</si>
  <si>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</si>
  <si>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</si>
  <si>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</si>
  <si>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</si>
  <si>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</si>
  <si>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</si>
  <si>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</si>
  <si>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</si>
  <si>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</si>
  <si>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</si>
  <si>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</si>
  <si>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</si>
  <si>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</si>
  <si>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</si>
  <si>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</si>
  <si>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</si>
  <si>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</si>
  <si>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</si>
  <si>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</si>
  <si>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</si>
  <si>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</si>
  <si>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</si>
  <si>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</si>
  <si>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</si>
  <si>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</si>
  <si>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</si>
  <si>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</si>
  <si>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</si>
  <si>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</si>
  <si>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</si>
  <si>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</si>
  <si>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</si>
  <si>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</si>
  <si>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</si>
  <si>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</si>
  <si>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</si>
  <si>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</si>
  <si>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</si>
  <si>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</si>
  <si>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</si>
  <si>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</si>
  <si>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</si>
  <si>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</si>
  <si>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</si>
  <si>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</si>
  <si>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</si>
  <si>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</si>
  <si>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</si>
  <si>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</si>
  <si>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</si>
  <si>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</si>
  <si>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</si>
  <si>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</si>
  <si>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</si>
  <si>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</si>
  <si>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</si>
  <si>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</si>
  <si>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</si>
  <si>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</si>
  <si>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</si>
  <si>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</si>
  <si>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</si>
  <si>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</si>
  <si>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</si>
  <si>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</si>
  <si>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</si>
  <si>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</si>
  <si>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</si>
  <si>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</si>
  <si>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</si>
  <si>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</si>
  <si>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</si>
  <si>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</si>
  <si>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</si>
  <si>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</si>
  <si>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</si>
  <si>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</si>
  <si>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</si>
  <si>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</si>
  <si>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</si>
  <si>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</si>
  <si>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</si>
  <si>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</si>
  <si>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</si>
  <si>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</si>
  <si>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</si>
  <si>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</si>
  <si>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</si>
  <si>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</si>
  <si>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</si>
  <si>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</si>
  <si>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</si>
  <si>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</si>
  <si>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</si>
  <si>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</si>
  <si>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</si>
  <si>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</si>
  <si>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</si>
  <si>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</si>
  <si>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</si>
  <si>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</si>
  <si>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</si>
  <si>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</si>
  <si>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</si>
  <si>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</si>
  <si>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</si>
  <si>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</si>
  <si>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</si>
  <si>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</si>
  <si>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</si>
  <si>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</si>
  <si>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</si>
  <si>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</si>
  <si>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</si>
  <si>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</si>
  <si>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</si>
  <si>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</si>
  <si>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</si>
  <si>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</si>
  <si>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</si>
  <si>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</si>
  <si>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</si>
  <si>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</si>
  <si>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</si>
  <si>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</si>
  <si>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</si>
  <si>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</si>
  <si>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</si>
  <si>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</si>
  <si>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</si>
  <si>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</si>
  <si>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</si>
  <si>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</si>
  <si>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</si>
  <si>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</si>
  <si>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</si>
  <si>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</si>
  <si>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</si>
  <si>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</si>
  <si>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</si>
  <si>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</si>
  <si>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</si>
  <si>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</si>
  <si>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</si>
  <si>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</si>
  <si>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</si>
  <si>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</si>
  <si>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</si>
  <si>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</si>
  <si>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</si>
  <si>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</si>
  <si>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</si>
  <si>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</si>
  <si>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</si>
  <si>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</si>
  <si>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</si>
  <si>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</si>
  <si>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</si>
  <si>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</si>
  <si>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</si>
  <si>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</si>
  <si>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</si>
  <si>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</si>
  <si>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</si>
  <si>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</si>
  <si>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</si>
  <si>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</si>
  <si>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</si>
  <si>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</si>
  <si>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</si>
  <si>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</si>
  <si>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</si>
  <si>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</si>
  <si>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</si>
  <si>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</si>
  <si>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</si>
  <si>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</si>
  <si>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</si>
  <si>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</si>
  <si>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</si>
  <si>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</si>
  <si>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</si>
  <si>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</si>
  <si>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</si>
  <si>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</si>
  <si>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</si>
  <si>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</si>
  <si>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</si>
  <si>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</si>
  <si>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</si>
  <si>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</si>
  <si>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</si>
  <si>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</si>
  <si>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</si>
  <si>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</si>
  <si>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</si>
  <si>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</si>
  <si>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</si>
  <si>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</si>
  <si>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</si>
  <si>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</si>
  <si>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</si>
  <si>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</si>
  <si>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</si>
  <si>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</si>
  <si>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</si>
  <si>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</si>
  <si>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</si>
  <si>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</si>
  <si>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</si>
  <si>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</si>
  <si>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</si>
  <si>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</si>
  <si>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</si>
  <si>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</si>
  <si>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</si>
  <si>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</si>
  <si>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</si>
  <si>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</si>
  <si>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</si>
  <si>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</si>
  <si>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</si>
  <si>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</si>
  <si>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</si>
  <si>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</si>
  <si>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</si>
  <si>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</si>
  <si>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</si>
  <si>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</si>
  <si>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</si>
  <si>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</si>
  <si>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</si>
  <si>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</si>
  <si>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</si>
  <si>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</si>
  <si>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</si>
  <si>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</si>
  <si>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</si>
  <si>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</si>
  <si>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</si>
  <si>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</si>
  <si>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</si>
  <si>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</si>
  <si>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</si>
  <si>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</si>
  <si>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</si>
  <si>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</si>
  <si>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</si>
  <si>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</si>
  <si>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</si>
  <si>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</si>
  <si>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</si>
  <si>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</si>
  <si>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</si>
  <si>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</si>
  <si>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</si>
  <si>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</si>
  <si>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</si>
  <si>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</si>
  <si>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</si>
  <si>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</si>
  <si>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</si>
  <si>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</si>
  <si>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</si>
  <si>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</si>
  <si>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</si>
  <si>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</si>
  <si>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</si>
  <si>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</si>
  <si>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</si>
  <si>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</si>
  <si>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</si>
  <si>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</si>
  <si>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</si>
  <si>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</si>
  <si>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</si>
  <si>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</si>
  <si>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</si>
  <si>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</si>
  <si>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</si>
  <si>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</si>
  <si>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</si>
  <si>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</si>
  <si>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</si>
  <si>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</si>
  <si>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</si>
  <si>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</si>
  <si>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</si>
  <si>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</si>
  <si>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</si>
  <si>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</si>
  <si>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</si>
  <si>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</si>
  <si>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</si>
  <si>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</si>
  <si>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</si>
  <si>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</si>
  <si>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</si>
  <si>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</si>
  <si>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</si>
  <si>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</si>
  <si>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</si>
  <si>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</si>
  <si>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</si>
  <si>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</si>
  <si>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</si>
  <si>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</si>
  <si>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</si>
  <si>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</si>
  <si>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</si>
  <si>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</si>
  <si>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</si>
  <si>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</si>
  <si>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</si>
  <si>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</si>
  <si>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</si>
  <si>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</si>
  <si>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</si>
  <si>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</si>
  <si>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</si>
  <si>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</si>
  <si>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</si>
  <si>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</si>
  <si>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</si>
  <si>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</si>
  <si>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</si>
  <si>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</si>
  <si>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</si>
  <si>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</si>
  <si>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</si>
  <si>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</si>
  <si>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</si>
  <si>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</si>
  <si>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</si>
  <si>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</si>
  <si>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</si>
  <si>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</si>
  <si>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</si>
  <si>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</si>
  <si>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</si>
  <si>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</si>
  <si>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</si>
  <si>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</si>
  <si>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</si>
  <si>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</si>
  <si>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</si>
  <si>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</si>
  <si>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</si>
  <si>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</si>
  <si>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</si>
  <si>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</si>
  <si>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</si>
  <si>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</si>
  <si>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</si>
  <si>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</si>
  <si>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</si>
  <si>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</si>
  <si>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</si>
  <si>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</si>
  <si>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</si>
  <si>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</si>
  <si>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</si>
  <si>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</si>
  <si>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</si>
  <si>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</si>
  <si>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</si>
  <si>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</si>
  <si>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</si>
  <si>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</si>
  <si>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</si>
  <si>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</si>
  <si>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</si>
  <si>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</si>
  <si>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</si>
  <si>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</si>
  <si>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</si>
  <si>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</si>
  <si>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</si>
  <si>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</si>
  <si>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</si>
  <si>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</si>
  <si>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</si>
  <si>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</si>
  <si>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</si>
  <si>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</si>
  <si>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</si>
  <si>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</si>
  <si>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</si>
  <si>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</si>
  <si>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</si>
  <si>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</si>
  <si>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</si>
  <si>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</si>
  <si>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</si>
  <si>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</si>
  <si>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</si>
  <si>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</si>
  <si>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</si>
  <si>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</si>
  <si>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</si>
  <si>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</si>
  <si>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</si>
  <si>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</si>
  <si>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</si>
  <si>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</si>
  <si>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</si>
  <si>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</si>
  <si>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</si>
  <si>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</si>
  <si>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</si>
  <si>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</si>
  <si>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</si>
  <si>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</si>
  <si>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</si>
  <si>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</si>
  <si>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</si>
  <si>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</si>
  <si>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</si>
  <si>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</si>
  <si>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</si>
  <si>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</si>
  <si>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</si>
  <si>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</si>
  <si>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</si>
  <si>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</si>
  <si>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</si>
  <si>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</si>
  <si>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</si>
  <si>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</si>
  <si>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</si>
  <si>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</si>
  <si>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</si>
  <si>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</si>
  <si>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</si>
  <si>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</si>
  <si>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</si>
  <si>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</si>
  <si>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</si>
  <si>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</si>
  <si>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</si>
  <si>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</si>
  <si>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</si>
  <si>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</si>
  <si>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</si>
  <si>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</si>
  <si>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</si>
  <si>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</si>
  <si>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</si>
  <si>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</si>
  <si>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</si>
  <si>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</si>
  <si>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</si>
  <si>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</si>
  <si>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</si>
  <si>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</si>
  <si>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</si>
  <si>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</si>
  <si>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</si>
  <si>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</si>
  <si>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</si>
  <si>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</si>
  <si>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</si>
  <si>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</si>
  <si>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</si>
  <si>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</si>
  <si>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</si>
  <si>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</si>
  <si>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</si>
  <si>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</si>
  <si>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</si>
  <si>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</si>
  <si>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</si>
  <si>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</si>
  <si>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</si>
  <si>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</si>
  <si>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</si>
  <si>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</si>
  <si>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</si>
  <si>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</si>
  <si>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</si>
  <si>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</si>
  <si>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</si>
  <si>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</si>
  <si>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</si>
  <si>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</si>
  <si>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</si>
  <si>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</si>
  <si>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</si>
  <si>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</si>
  <si>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</si>
  <si>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</si>
  <si>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</si>
  <si>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</si>
  <si>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</si>
  <si>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</si>
  <si>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</si>
  <si>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</si>
  <si>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</si>
  <si>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</si>
  <si>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</si>
  <si>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</si>
  <si>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</si>
  <si>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</si>
  <si>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</si>
  <si>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</si>
  <si>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</si>
  <si>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</si>
  <si>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</si>
  <si>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</si>
  <si>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</si>
  <si>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</si>
  <si>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</si>
  <si>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</si>
  <si>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</si>
  <si>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</si>
  <si>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</si>
  <si>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</si>
  <si>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</si>
  <si>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</si>
  <si>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</si>
  <si>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</si>
  <si>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</si>
  <si>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</si>
  <si>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</si>
  <si>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</si>
  <si>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</si>
  <si>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</si>
  <si>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</si>
  <si>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</si>
  <si>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</si>
  <si>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</si>
  <si>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</si>
  <si>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</si>
  <si>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</si>
  <si>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</si>
  <si>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</si>
  <si>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</si>
  <si>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</si>
  <si>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</si>
  <si>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</si>
  <si>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</si>
  <si>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</si>
  <si>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</si>
  <si>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</si>
  <si>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</si>
  <si>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</si>
  <si>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</si>
  <si>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</si>
  <si>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</si>
  <si>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</si>
  <si>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</si>
  <si>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</si>
  <si>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</si>
  <si>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</si>
  <si>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</si>
  <si>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</si>
  <si>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</si>
  <si>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</si>
  <si>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</si>
  <si>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</si>
  <si>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</si>
  <si>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</si>
  <si>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</si>
  <si>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</si>
  <si>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</si>
  <si>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</si>
  <si>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</si>
  <si>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</si>
  <si>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</si>
  <si>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</si>
  <si>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</si>
  <si>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</si>
  <si>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</si>
  <si>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</si>
  <si>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</si>
  <si>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</si>
  <si>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</si>
  <si>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</si>
  <si>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</si>
  <si>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</si>
  <si>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</si>
  <si>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</si>
  <si>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</si>
  <si>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</si>
  <si>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</si>
  <si>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</si>
  <si>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</si>
  <si>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</si>
  <si>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</si>
  <si>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</si>
  <si>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</si>
  <si>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</si>
  <si>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</si>
  <si>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</si>
  <si>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</si>
  <si>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</si>
  <si>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</si>
  <si>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</si>
  <si>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</si>
  <si>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</si>
  <si>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</si>
  <si>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</si>
  <si>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</si>
  <si>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</si>
  <si>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</si>
  <si>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</si>
  <si>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</si>
  <si>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</si>
  <si>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</si>
  <si>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</si>
  <si>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</si>
  <si>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</si>
  <si>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</si>
  <si>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</si>
  <si>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</si>
  <si>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</si>
  <si>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</si>
  <si>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</si>
  <si>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</si>
  <si>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</si>
  <si>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</si>
  <si>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</si>
  <si>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</si>
  <si>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</si>
  <si>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</si>
  <si>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</si>
  <si>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</si>
  <si>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</si>
  <si>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</si>
  <si>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</si>
  <si>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</si>
  <si>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</si>
  <si>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</si>
  <si>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</si>
  <si>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</si>
  <si>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</si>
  <si>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</si>
  <si>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</si>
  <si>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</si>
  <si>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</si>
  <si>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</si>
  <si>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</si>
  <si>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</si>
  <si>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</si>
  <si>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</si>
  <si>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</si>
  <si>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</si>
  <si>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</si>
  <si>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</si>
  <si>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</si>
  <si>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</si>
  <si>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</si>
  <si>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</si>
  <si>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</si>
  <si>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</si>
  <si>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</si>
  <si>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</si>
  <si>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</si>
  <si>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</si>
  <si>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</si>
  <si>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</si>
  <si>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</si>
  <si>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</si>
  <si>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</si>
  <si>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</si>
  <si>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</si>
  <si>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</si>
  <si>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</si>
  <si>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</si>
  <si>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</si>
  <si>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</si>
  <si>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</si>
  <si>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</si>
  <si>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</si>
  <si>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</si>
  <si>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</si>
  <si>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</si>
  <si>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</si>
  <si>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</si>
  <si>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</si>
  <si>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</si>
  <si>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</si>
  <si>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</si>
  <si>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</si>
  <si>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</si>
  <si>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</si>
  <si>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</si>
  <si>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</si>
  <si>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</si>
  <si>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</si>
  <si>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</si>
  <si>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</si>
  <si>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</si>
  <si>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</si>
  <si>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</si>
  <si>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</si>
  <si>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</si>
  <si>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</si>
  <si>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</si>
  <si>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</si>
  <si>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</si>
  <si>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</si>
  <si>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</si>
  <si>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</si>
  <si>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</si>
  <si>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</si>
  <si>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</si>
  <si>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</si>
  <si>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</si>
  <si>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</si>
  <si>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</si>
  <si>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</si>
  <si>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</si>
  <si>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</si>
  <si>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</si>
  <si>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</si>
  <si>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</si>
  <si>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</si>
  <si>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</si>
  <si>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</si>
  <si>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</si>
  <si>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</si>
  <si>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</si>
  <si>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</si>
  <si>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</si>
  <si>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</si>
  <si>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</si>
  <si>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</si>
  <si>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</si>
  <si>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</si>
  <si>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</si>
  <si>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</si>
  <si>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</si>
  <si>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</si>
  <si>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</si>
  <si>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</si>
  <si>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</si>
  <si>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</si>
  <si>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</si>
  <si>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</si>
  <si>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</si>
  <si>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</si>
  <si>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</si>
  <si>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</si>
  <si>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</si>
  <si>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</si>
  <si>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</si>
  <si>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</si>
  <si>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</si>
  <si>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</si>
  <si>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</si>
  <si>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</si>
  <si>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</si>
  <si>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</si>
  <si>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</si>
  <si>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</si>
  <si>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</si>
  <si>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</si>
  <si>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</si>
  <si>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</si>
  <si>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</si>
  <si>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</si>
  <si>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</si>
  <si>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</si>
  <si>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</si>
  <si>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</si>
  <si>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</si>
  <si>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</si>
  <si>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</si>
  <si>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</si>
  <si>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</si>
  <si>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</si>
  <si>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</si>
  <si>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</si>
  <si>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</si>
  <si>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</si>
  <si>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</si>
  <si>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</si>
  <si>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</si>
  <si>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</si>
  <si>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</si>
  <si>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</si>
  <si>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</si>
  <si>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</si>
  <si>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</si>
  <si>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</si>
  <si>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</si>
  <si>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</si>
  <si>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</si>
  <si>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</si>
  <si>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</si>
  <si>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</si>
  <si>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</si>
  <si>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</si>
  <si>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</si>
  <si>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</si>
  <si>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</si>
  <si>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</si>
  <si>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</si>
  <si>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</si>
  <si>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</si>
  <si>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</si>
  <si>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</si>
  <si>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</si>
  <si>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</si>
  <si>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</si>
  <si>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</si>
  <si>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</si>
  <si>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</si>
  <si>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</si>
  <si>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</si>
  <si>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</si>
  <si>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</si>
  <si>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</si>
  <si>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</si>
  <si>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</si>
  <si>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</si>
  <si>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</si>
  <si>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</si>
  <si>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</si>
  <si>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</si>
  <si>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</si>
  <si>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</si>
  <si>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</si>
  <si>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</si>
  <si>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</si>
  <si>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</si>
  <si>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</si>
  <si>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</si>
  <si>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</si>
  <si>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</si>
  <si>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</si>
  <si>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</si>
  <si>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</si>
  <si>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</si>
  <si>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</si>
  <si>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</si>
  <si>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</si>
  <si>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</si>
  <si>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</si>
  <si>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</si>
  <si>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</si>
  <si>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</si>
  <si>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</si>
  <si>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</si>
  <si>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</si>
  <si>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</si>
  <si>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</si>
  <si>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</si>
  <si>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</si>
  <si>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</si>
  <si>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</si>
  <si>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</si>
  <si>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</si>
  <si>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</si>
  <si>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</si>
  <si>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</si>
  <si>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</si>
  <si>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</si>
  <si>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</si>
  <si>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</si>
  <si>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</si>
  <si>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</si>
  <si>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</si>
  <si>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</si>
  <si>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</si>
  <si>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</si>
  <si>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</si>
  <si>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</si>
  <si>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</si>
  <si>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</si>
  <si>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</si>
  <si>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</si>
  <si>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</si>
  <si>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</si>
  <si>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</si>
  <si>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</si>
  <si>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</si>
  <si>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</si>
  <si>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</si>
  <si>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</si>
  <si>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</si>
  <si>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</si>
  <si>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</si>
  <si>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</si>
  <si>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</si>
  <si>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</si>
  <si>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</si>
  <si>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</si>
  <si>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</si>
  <si>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</si>
  <si>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</si>
  <si>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</si>
  <si>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</si>
  <si>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</si>
  <si>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</si>
  <si>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</si>
  <si>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</si>
  <si>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</si>
  <si>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</si>
  <si>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</si>
  <si>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</si>
  <si>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</si>
  <si>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</si>
  <si>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</si>
  <si>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</si>
  <si>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</si>
  <si>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</si>
  <si>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</si>
  <si>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</si>
  <si>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</si>
  <si>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</si>
  <si>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</si>
  <si>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</si>
  <si>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</si>
  <si>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</si>
  <si>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</si>
  <si>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</si>
  <si>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</si>
  <si>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</si>
  <si>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</si>
  <si>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</si>
  <si>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</si>
  <si>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</si>
  <si>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</si>
  <si>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</si>
  <si>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</si>
  <si>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</si>
  <si>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</si>
  <si>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</si>
  <si>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</si>
  <si>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</si>
  <si>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</si>
  <si>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</si>
  <si>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</si>
  <si>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</si>
  <si>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</si>
  <si>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</si>
  <si>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</si>
  <si>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</si>
  <si>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</si>
  <si>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</si>
  <si>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</si>
  <si>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</si>
  <si>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</si>
  <si>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</si>
  <si>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</si>
  <si>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</si>
  <si>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</si>
  <si>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</si>
  <si>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</si>
  <si>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</si>
  <si>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</si>
  <si>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</si>
  <si>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</si>
  <si>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</si>
  <si>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</si>
  <si>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</si>
  <si>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</si>
  <si>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</si>
  <si>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</si>
  <si>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</si>
  <si>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</si>
  <si>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</si>
  <si>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</si>
  <si>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</si>
  <si>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</si>
  <si>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</si>
  <si>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</si>
  <si>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</si>
  <si>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</si>
  <si>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</si>
  <si>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</si>
  <si>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</si>
  <si>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</si>
  <si>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</si>
  <si>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</si>
  <si>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</si>
  <si>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</si>
  <si>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</si>
  <si>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</si>
  <si>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</si>
  <si>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</si>
  <si>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</si>
  <si>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</si>
  <si>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</si>
  <si>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</si>
  <si>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</si>
  <si>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</si>
  <si>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</si>
  <si>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</si>
  <si>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</si>
  <si>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</si>
  <si>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</si>
  <si>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</si>
  <si>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</si>
  <si>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</si>
  <si>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</si>
  <si>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</si>
  <si>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</si>
  <si>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</si>
  <si>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</si>
  <si>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</si>
  <si>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</si>
  <si>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</si>
  <si>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</si>
  <si>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</si>
  <si>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</si>
  <si>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</si>
  <si>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</si>
  <si>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</si>
  <si>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</si>
  <si>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</si>
  <si>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</si>
  <si>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</si>
  <si>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</si>
  <si>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</si>
  <si>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</si>
  <si>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</si>
  <si>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</si>
  <si>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</si>
  <si>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</si>
  <si>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</si>
  <si>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</si>
  <si>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</si>
  <si>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</si>
  <si>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</si>
  <si>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</si>
  <si>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</si>
  <si>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</si>
  <si>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</si>
  <si>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</si>
  <si>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</si>
  <si>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</si>
  <si>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</si>
  <si>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</si>
  <si>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</si>
  <si>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</si>
  <si>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</si>
  <si>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</si>
  <si>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</si>
  <si>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</si>
  <si>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</si>
  <si>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</si>
  <si>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</si>
  <si>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</si>
  <si>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</si>
  <si>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</si>
  <si>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</si>
  <si>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</si>
  <si>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</si>
  <si>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</si>
  <si>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</si>
  <si>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</si>
  <si>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</si>
  <si>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</si>
  <si>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</si>
  <si>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</si>
  <si>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</si>
  <si>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</si>
  <si>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</si>
  <si>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</si>
  <si>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</si>
  <si>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</si>
  <si>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</si>
  <si>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</si>
  <si>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</si>
  <si>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</si>
  <si>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</si>
  <si>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</si>
  <si>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</si>
  <si>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</si>
  <si>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</si>
  <si>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</si>
  <si>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</si>
  <si>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</si>
  <si>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</si>
  <si>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</si>
  <si>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</si>
  <si>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</si>
  <si>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</si>
  <si>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</si>
  <si>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</si>
  <si>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</si>
  <si>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</si>
  <si>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</si>
  <si>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</si>
  <si>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</si>
  <si>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</si>
  <si>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</si>
  <si>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</si>
  <si>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</si>
  <si>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</si>
  <si>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</si>
  <si>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</si>
  <si>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</si>
  <si>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</si>
  <si>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</si>
  <si>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</si>
  <si>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</si>
  <si>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</si>
  <si>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</si>
  <si>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</si>
  <si>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</si>
  <si>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</si>
  <si>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</si>
  <si>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</si>
  <si>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</si>
  <si>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</si>
  <si>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</si>
  <si>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</si>
  <si>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</si>
  <si>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</si>
  <si>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</si>
  <si>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</si>
  <si>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</si>
  <si>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</si>
  <si>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</si>
  <si>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</si>
  <si>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</si>
  <si>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</si>
  <si>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</si>
  <si>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</si>
  <si>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</si>
  <si>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</si>
  <si>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</si>
  <si>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</si>
  <si>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</si>
  <si>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</si>
  <si>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</si>
  <si>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</si>
  <si>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</si>
  <si>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</si>
  <si>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</si>
  <si>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</si>
  <si>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</si>
  <si>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</si>
  <si>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</si>
  <si>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</si>
  <si>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</si>
  <si>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</si>
  <si>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</si>
  <si>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</si>
  <si>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</si>
  <si>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</si>
  <si>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</si>
  <si>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</si>
  <si>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</si>
  <si>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</si>
  <si>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</si>
  <si>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</si>
  <si>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</si>
  <si>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</si>
  <si>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</si>
  <si>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</si>
  <si>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</si>
  <si>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</si>
  <si>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</si>
  <si>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</si>
  <si>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</si>
  <si>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</si>
  <si>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</si>
  <si>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</si>
  <si>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</si>
  <si>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</si>
  <si>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</si>
  <si>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</si>
  <si>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</si>
  <si>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</si>
  <si>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</si>
  <si>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</si>
  <si>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</si>
  <si>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</si>
  <si>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</si>
  <si>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</si>
  <si>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</si>
  <si>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</si>
  <si>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</si>
  <si>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</si>
  <si>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</si>
  <si>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</si>
  <si>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</si>
  <si>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</si>
  <si>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</si>
  <si>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</si>
  <si>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</si>
  <si>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</si>
  <si>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</si>
  <si>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</si>
  <si>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</si>
  <si>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</si>
  <si>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</si>
  <si>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</si>
  <si>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</si>
  <si>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</si>
  <si>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</si>
  <si>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</si>
  <si>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</si>
  <si>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</si>
  <si>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</si>
  <si>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</si>
  <si>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</si>
  <si>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</si>
  <si>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</si>
  <si>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</si>
  <si>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</si>
  <si>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</si>
  <si>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</si>
  <si>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</si>
  <si>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</si>
  <si>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</si>
  <si>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</si>
  <si>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</si>
  <si>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</si>
  <si>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</si>
  <si>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</si>
  <si>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</si>
  <si>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</si>
  <si>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</si>
  <si>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</si>
  <si>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</si>
  <si>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</si>
  <si>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</si>
  <si>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</si>
  <si>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</si>
  <si>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</si>
  <si>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</si>
  <si>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</si>
  <si>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</si>
  <si>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</si>
  <si>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</si>
  <si>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</si>
  <si>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</si>
  <si>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</si>
  <si>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</si>
  <si>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</si>
  <si>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</si>
  <si>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</si>
  <si>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</si>
  <si>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</si>
  <si>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</si>
  <si>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</si>
  <si>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</si>
  <si>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</si>
  <si>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</si>
  <si>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</si>
  <si>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</si>
  <si>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</si>
  <si>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</si>
  <si>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</si>
  <si>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</si>
  <si>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</si>
  <si>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</si>
  <si>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</si>
  <si>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</si>
  <si>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</si>
  <si>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</si>
  <si>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</si>
  <si>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</si>
  <si>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</si>
  <si>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</si>
  <si>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</si>
  <si>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</si>
  <si>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</si>
  <si>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</si>
  <si>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</si>
  <si>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</si>
  <si>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</si>
  <si>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</si>
  <si>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</si>
  <si>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</si>
  <si>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</si>
  <si>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</si>
  <si>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</si>
  <si>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</si>
  <si>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</si>
  <si>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</si>
  <si>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</si>
  <si>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</si>
  <si>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</si>
  <si>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</si>
  <si>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</si>
  <si>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</si>
  <si>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</si>
  <si>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</si>
  <si>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</si>
  <si>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</si>
  <si>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</si>
  <si>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</si>
  <si>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</si>
  <si>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</si>
  <si>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</si>
  <si>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</si>
  <si>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</si>
  <si>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</si>
  <si>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</si>
  <si>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</si>
  <si>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</si>
  <si>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</si>
  <si>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</si>
  <si>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</si>
  <si>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</si>
  <si>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</si>
  <si>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</si>
  <si>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</si>
  <si>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</si>
  <si>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</si>
  <si>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</si>
  <si>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</si>
  <si>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</si>
  <si>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</si>
  <si>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</si>
  <si>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</si>
  <si>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</si>
  <si>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</si>
  <si>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</si>
  <si>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</si>
  <si>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</si>
  <si>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</si>
  <si>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</si>
  <si>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</si>
  <si>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</si>
  <si>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</si>
  <si>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</si>
  <si>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</si>
  <si>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</si>
  <si>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</si>
  <si>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</si>
  <si>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</si>
  <si>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</si>
  <si>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</si>
  <si>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</si>
  <si>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</si>
  <si>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</si>
  <si>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</si>
  <si>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</si>
  <si>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</si>
  <si>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</si>
  <si>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</si>
  <si>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</si>
  <si>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</si>
  <si>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</si>
  <si>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</si>
  <si>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</si>
  <si>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</si>
  <si>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</si>
  <si>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</si>
  <si>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</si>
  <si>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</si>
  <si>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</si>
  <si>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</si>
  <si>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</si>
  <si>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</si>
  <si>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</si>
  <si>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</si>
  <si>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</si>
  <si>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</si>
  <si>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</si>
  <si>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</si>
  <si>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</si>
  <si>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</si>
  <si>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</si>
  <si>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</si>
  <si>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</si>
  <si>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</si>
  <si>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</si>
  <si>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</si>
  <si>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</si>
  <si>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</si>
  <si>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</si>
  <si>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</si>
  <si>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</si>
  <si>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</si>
  <si>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</si>
  <si>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</si>
  <si>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</si>
  <si>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</si>
  <si>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</si>
  <si>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</si>
  <si>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</si>
  <si>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</si>
  <si>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</si>
  <si>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</si>
  <si>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</si>
  <si>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</si>
  <si>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</si>
  <si>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</si>
  <si>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</si>
  <si>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</si>
  <si>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</si>
  <si>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</si>
  <si>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</si>
  <si>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</si>
  <si>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</si>
  <si>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</si>
  <si>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</si>
  <si>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</si>
  <si>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</si>
  <si>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</si>
  <si>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</si>
  <si>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</si>
  <si>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</si>
  <si>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</si>
  <si>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</si>
  <si>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</si>
  <si>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</si>
  <si>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</si>
  <si>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</si>
  <si>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</si>
  <si>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</si>
  <si>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</si>
  <si>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</si>
  <si>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</si>
  <si>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</si>
  <si>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</si>
  <si>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</si>
  <si>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</si>
  <si>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</si>
  <si>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</si>
  <si>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</si>
  <si>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</si>
  <si>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</si>
  <si>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</si>
  <si>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</si>
  <si>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</si>
  <si>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</si>
  <si>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</si>
  <si>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</si>
  <si>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</si>
  <si>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</si>
  <si>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</si>
  <si>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</si>
  <si>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</si>
  <si>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</si>
  <si>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</si>
  <si>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</si>
  <si>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</si>
  <si>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</si>
  <si>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</si>
  <si>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</si>
  <si>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</si>
  <si>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</si>
  <si>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</si>
  <si>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</si>
  <si>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</si>
  <si>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</si>
  <si>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</si>
  <si>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</si>
  <si>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</si>
  <si>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</si>
  <si>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</si>
  <si>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</si>
  <si>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</si>
  <si>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</si>
  <si>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</si>
  <si>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</si>
  <si>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</si>
  <si>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</si>
  <si>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</si>
  <si>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</si>
  <si>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</si>
  <si>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</si>
  <si>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</si>
  <si>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</si>
  <si>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</si>
  <si>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</si>
  <si>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</si>
  <si>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</si>
  <si>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</si>
  <si>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</si>
  <si>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</si>
  <si>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</si>
  <si>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</si>
  <si>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</si>
  <si>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</si>
  <si>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</si>
  <si>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</si>
  <si>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</si>
  <si>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</si>
  <si>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</si>
  <si>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</si>
  <si>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</si>
  <si>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</si>
  <si>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</si>
  <si>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</si>
  <si>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</si>
  <si>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</si>
  <si>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</si>
  <si>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</si>
  <si>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</si>
  <si>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</si>
  <si>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</si>
  <si>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</si>
  <si>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</si>
  <si>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</si>
  <si>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</si>
  <si>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</si>
  <si>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</si>
  <si>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</si>
  <si>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</si>
  <si>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</si>
  <si>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</si>
  <si>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</si>
  <si>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</si>
  <si>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</si>
  <si>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</si>
  <si>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</si>
  <si>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</si>
  <si>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</si>
  <si>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</si>
  <si>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</si>
  <si>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</si>
  <si>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</si>
  <si>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</si>
  <si>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</si>
  <si>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</si>
  <si>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</si>
  <si>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</si>
  <si>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</si>
  <si>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</si>
  <si>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</si>
  <si>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</si>
  <si>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</si>
  <si>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</si>
  <si>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</si>
  <si>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</si>
  <si>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</si>
  <si>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</si>
  <si>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</si>
  <si>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</si>
  <si>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</si>
  <si>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</si>
  <si>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</si>
  <si>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</si>
  <si>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</si>
  <si>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</si>
  <si>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</si>
  <si>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</si>
  <si>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</si>
  <si>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</si>
  <si>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</si>
  <si>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</si>
  <si>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</si>
  <si>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</si>
  <si>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</si>
  <si>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</si>
  <si>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</si>
  <si>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</si>
  <si>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</si>
  <si>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</si>
  <si>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</si>
  <si>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</si>
  <si>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</si>
  <si>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</si>
  <si>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</si>
  <si>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</si>
  <si>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</si>
  <si>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</si>
  <si>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</si>
  <si>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</si>
  <si>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</si>
  <si>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</si>
  <si>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</si>
  <si>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</si>
  <si>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</si>
  <si>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</si>
  <si>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</si>
  <si>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</si>
  <si>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</si>
  <si>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</si>
  <si>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</si>
  <si>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</si>
  <si>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</si>
  <si>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</si>
  <si>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</si>
  <si>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</si>
  <si>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</si>
  <si>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</si>
  <si>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</si>
  <si>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</si>
  <si>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</si>
  <si>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</si>
  <si>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</si>
  <si>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</si>
  <si>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</si>
  <si>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</si>
  <si>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</si>
  <si>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</si>
  <si>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</si>
  <si>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</si>
  <si>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</si>
  <si>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</si>
  <si>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</si>
  <si>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</si>
  <si>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</si>
  <si>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</si>
  <si>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</si>
  <si>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</si>
  <si>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</si>
  <si>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</si>
  <si>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</si>
  <si>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</si>
  <si>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</si>
  <si>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</si>
  <si>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</si>
  <si>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</si>
  <si>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</si>
  <si>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</si>
  <si>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</si>
  <si>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</si>
  <si>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</si>
  <si>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</si>
  <si>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</si>
  <si>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</si>
  <si>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</si>
  <si>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</si>
  <si>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</si>
  <si>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</si>
  <si>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</si>
  <si>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</si>
  <si>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</si>
  <si>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</si>
  <si>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</si>
  <si>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</si>
  <si>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</si>
  <si>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</si>
  <si>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</si>
  <si>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</si>
  <si>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</si>
  <si>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</si>
  <si>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</si>
  <si>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</si>
  <si>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</si>
  <si>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</si>
  <si>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</si>
  <si>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</si>
  <si>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</si>
  <si>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</si>
  <si>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</si>
  <si>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</si>
  <si>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</si>
  <si>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</si>
  <si>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</si>
  <si>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</si>
  <si>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</si>
  <si>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</si>
  <si>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</si>
  <si>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</si>
  <si>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</si>
  <si>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</si>
  <si>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</si>
  <si>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</si>
  <si>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</si>
  <si>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</si>
  <si>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</si>
  <si>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</si>
  <si>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</si>
  <si>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</si>
  <si>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</si>
  <si>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</si>
  <si>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</si>
  <si>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</si>
  <si>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</si>
  <si>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</si>
  <si>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</si>
  <si>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</si>
  <si>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</si>
  <si>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</si>
  <si>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</si>
  <si>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</si>
  <si>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</si>
  <si>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</si>
  <si>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</si>
  <si>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</si>
  <si>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</si>
  <si>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</si>
  <si>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</si>
  <si>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</si>
  <si>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</si>
  <si>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</si>
  <si>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</si>
  <si>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</si>
  <si>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</si>
  <si>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</si>
  <si>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</si>
  <si>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</si>
  <si>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</si>
  <si>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</si>
  <si>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</si>
  <si>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</si>
  <si>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</si>
  <si>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</si>
  <si>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</si>
  <si>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</si>
  <si>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</si>
  <si>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</si>
  <si>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</si>
  <si>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</si>
  <si>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</si>
  <si>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</si>
  <si>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</si>
  <si>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</si>
  <si>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</si>
  <si>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</si>
  <si>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</si>
  <si>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</si>
  <si>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</si>
  <si>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</si>
  <si>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</si>
  <si>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</si>
  <si>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</si>
  <si>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</si>
  <si>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</si>
  <si>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</si>
  <si>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</si>
  <si>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</si>
  <si>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</si>
  <si>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</si>
  <si>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</si>
  <si>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</si>
  <si>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</si>
  <si>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</si>
  <si>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</si>
  <si>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</si>
  <si>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</si>
  <si>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</si>
  <si>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</si>
  <si>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</si>
  <si>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</si>
  <si>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</si>
  <si>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</si>
  <si>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</si>
  <si>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</si>
  <si>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</si>
  <si>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</si>
  <si>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</si>
  <si>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</si>
  <si>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</si>
  <si>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</si>
  <si>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</si>
  <si>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</si>
  <si>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</si>
  <si>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</si>
  <si>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</si>
  <si>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</si>
  <si>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</si>
  <si>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</si>
  <si>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</si>
  <si>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</si>
  <si>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</si>
  <si>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</si>
  <si>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</si>
  <si>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</si>
  <si>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</si>
  <si>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</si>
  <si>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</si>
  <si>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</si>
  <si>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</si>
  <si>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</si>
  <si>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</si>
  <si>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</si>
  <si>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</si>
  <si>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</si>
  <si>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</si>
  <si>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</si>
  <si>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</si>
  <si>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</si>
  <si>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</si>
  <si>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</si>
  <si>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</si>
  <si>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</si>
  <si>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</si>
  <si>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</si>
  <si>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</si>
  <si>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</si>
  <si>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</si>
  <si>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</si>
  <si>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</si>
  <si>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</si>
  <si>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</si>
  <si>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</si>
  <si>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</si>
  <si>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</si>
  <si>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</si>
  <si>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</si>
  <si>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</si>
  <si>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</si>
  <si>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</si>
  <si>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</si>
  <si>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</si>
  <si>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</si>
  <si>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</si>
  <si>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</si>
  <si>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</si>
  <si>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</si>
  <si>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</si>
  <si>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</si>
  <si>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</si>
  <si>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</si>
  <si>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</si>
  <si>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</si>
  <si>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</si>
  <si>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</si>
  <si>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</si>
  <si>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</si>
  <si>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</si>
  <si>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</si>
  <si>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</si>
  <si>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</si>
  <si>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</si>
  <si>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</si>
  <si>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</si>
  <si>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</si>
  <si>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</si>
  <si>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</si>
  <si>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</si>
  <si>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</si>
  <si>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</si>
  <si>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</si>
  <si>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</si>
  <si>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</si>
  <si>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</si>
  <si>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</si>
  <si>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</si>
  <si>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</si>
  <si>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</si>
  <si>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</si>
  <si>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</si>
  <si>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</si>
  <si>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</si>
  <si>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</si>
  <si>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</si>
  <si>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</si>
  <si>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</si>
  <si>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</si>
  <si>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</si>
  <si>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</si>
  <si>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</si>
  <si>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</si>
  <si>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</si>
  <si>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</si>
  <si>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</si>
  <si>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</si>
  <si>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</si>
  <si>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</si>
  <si>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</si>
  <si>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</si>
  <si>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</si>
  <si>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</si>
  <si>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</si>
  <si>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</si>
  <si>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</si>
  <si>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</si>
  <si>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</si>
  <si>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</si>
  <si>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</si>
  <si>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</si>
  <si>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</si>
  <si>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</si>
  <si>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</si>
  <si>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</si>
  <si>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</si>
  <si>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</si>
  <si>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</si>
  <si>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</si>
  <si>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</si>
  <si>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</si>
  <si>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</si>
  <si>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</si>
  <si>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</si>
  <si>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</si>
  <si>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</si>
  <si>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</si>
  <si>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</si>
  <si>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</si>
  <si>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</si>
  <si>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</si>
  <si>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</si>
  <si>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</si>
  <si>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</si>
  <si>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</si>
  <si>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</si>
  <si>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</si>
  <si>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</si>
  <si>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</si>
  <si>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</si>
  <si>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</si>
  <si>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</si>
  <si>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</si>
  <si>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</si>
  <si>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</si>
  <si>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</si>
  <si>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</si>
  <si>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</si>
  <si>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</si>
  <si>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</si>
  <si>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</si>
  <si>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</si>
  <si>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</si>
  <si>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</si>
  <si>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</si>
  <si>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</si>
  <si>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</si>
  <si>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</si>
  <si>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</si>
  <si>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</si>
  <si>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</si>
  <si>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</si>
  <si>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</si>
  <si>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</si>
  <si>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</si>
  <si>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</si>
  <si>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</si>
  <si>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</si>
  <si>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</si>
  <si>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</si>
  <si>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</si>
  <si>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</si>
  <si>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</si>
  <si>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</si>
  <si>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</si>
  <si>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</si>
  <si>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</si>
  <si>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</si>
  <si>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</si>
  <si>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</si>
  <si>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</si>
  <si>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</si>
  <si>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</si>
  <si>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</si>
  <si>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</si>
  <si>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</si>
  <si>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</si>
  <si>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</si>
  <si>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</si>
  <si>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</si>
  <si>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</si>
  <si>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</si>
  <si>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</si>
  <si>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</si>
  <si>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</si>
  <si>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</si>
  <si>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</si>
  <si>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</si>
  <si>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</si>
  <si>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</si>
  <si>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</si>
  <si>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</si>
  <si>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</si>
  <si>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</si>
  <si>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</si>
  <si>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</si>
  <si>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</si>
  <si>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</si>
  <si>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</si>
  <si>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</si>
  <si>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</si>
  <si>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</si>
  <si>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</si>
  <si>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</si>
  <si>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</si>
  <si>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</si>
  <si>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</si>
  <si>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</si>
  <si>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</si>
  <si>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</si>
  <si>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</si>
  <si>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</si>
  <si>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</si>
  <si>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</si>
  <si>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</si>
  <si>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</si>
  <si>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</si>
  <si>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</si>
  <si>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</si>
  <si>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</si>
  <si>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</si>
  <si>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</si>
  <si>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</si>
  <si>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</si>
  <si>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</si>
  <si>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</si>
  <si>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</si>
  <si>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</si>
  <si>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</si>
  <si>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</si>
  <si>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</si>
  <si>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</si>
  <si>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</si>
  <si>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</si>
  <si>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</si>
  <si>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</si>
  <si>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</si>
  <si>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</si>
  <si>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</si>
  <si>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</si>
  <si>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</si>
  <si>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</si>
  <si>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</si>
  <si>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</si>
  <si>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</si>
  <si>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</si>
  <si>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</si>
  <si>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</si>
  <si>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</si>
  <si>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</si>
  <si>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</si>
  <si>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</si>
  <si>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</si>
  <si>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</si>
  <si>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</si>
  <si>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</si>
  <si>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</si>
  <si>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</si>
  <si>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</si>
  <si>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</si>
  <si>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</si>
  <si>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</si>
  <si>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</si>
  <si>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</si>
  <si>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</si>
  <si>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</si>
  <si>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</si>
  <si>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</si>
  <si>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</si>
  <si>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</si>
  <si>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</si>
  <si>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</si>
  <si>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</si>
  <si>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</si>
  <si>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</si>
  <si>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</si>
  <si>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</si>
  <si>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</si>
  <si>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</si>
  <si>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</si>
  <si>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</si>
  <si>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</si>
  <si>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</si>
  <si>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</si>
  <si>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</si>
  <si>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</si>
  <si>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</si>
  <si>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</si>
  <si>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</si>
  <si>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</si>
  <si>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</si>
  <si>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</si>
  <si>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</si>
  <si>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</si>
  <si>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</si>
  <si>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</si>
  <si>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</si>
  <si>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</si>
  <si>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</si>
  <si>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</si>
  <si>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</si>
  <si>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</si>
  <si>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</si>
  <si>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</si>
  <si>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</si>
  <si>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</si>
  <si>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</si>
  <si>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</si>
  <si>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</si>
  <si>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</si>
  <si>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</si>
  <si>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</si>
  <si>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</si>
  <si>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</si>
  <si>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</si>
  <si>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</si>
  <si>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</si>
  <si>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</si>
  <si>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</si>
  <si>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</si>
  <si>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</si>
  <si>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</si>
  <si>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</si>
  <si>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</si>
  <si>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</si>
  <si>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</si>
  <si>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</si>
  <si>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</si>
  <si>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</si>
  <si>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</si>
  <si>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</si>
  <si>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</si>
  <si>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</si>
  <si>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</si>
  <si>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</si>
  <si>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</si>
  <si>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</si>
  <si>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</si>
  <si>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</si>
  <si>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</si>
  <si>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</si>
  <si>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</si>
  <si>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</si>
  <si>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</si>
  <si>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</si>
  <si>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</si>
  <si>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</si>
  <si>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</si>
  <si>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</si>
  <si>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</si>
  <si>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</si>
  <si>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</si>
  <si>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</si>
  <si>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</si>
  <si>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</si>
  <si>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</si>
  <si>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</si>
  <si>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</si>
  <si>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</si>
  <si>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</si>
  <si>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</si>
  <si>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</si>
  <si>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</si>
  <si>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</si>
  <si>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</si>
  <si>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</si>
  <si>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</si>
  <si>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</si>
  <si>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</si>
  <si>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</si>
  <si>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</si>
  <si>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</si>
  <si>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</si>
  <si>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</si>
  <si>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</si>
  <si>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</si>
  <si>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</si>
  <si>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</si>
  <si>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</si>
  <si>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</si>
  <si>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</si>
  <si>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</si>
  <si>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</si>
  <si>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</si>
  <si>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</si>
  <si>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</si>
  <si>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</si>
  <si>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</si>
  <si>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</si>
  <si>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</si>
  <si>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</si>
  <si>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</si>
  <si>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</si>
  <si>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</si>
  <si>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</si>
  <si>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</si>
  <si>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</si>
  <si>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</si>
  <si>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</si>
  <si>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</si>
  <si>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</si>
  <si>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</si>
  <si>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</si>
  <si>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</si>
  <si>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</si>
  <si>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</si>
  <si>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</si>
  <si>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</si>
  <si>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</si>
  <si>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</si>
  <si>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</si>
  <si>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</si>
  <si>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</si>
  <si>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</si>
  <si>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</si>
  <si>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</si>
  <si>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</si>
  <si>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</si>
  <si>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</si>
  <si>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</si>
  <si>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</si>
  <si>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</si>
  <si>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</si>
  <si>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</si>
  <si>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</si>
  <si>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</si>
  <si>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</si>
  <si>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</si>
  <si>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</si>
  <si>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</si>
  <si>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</si>
  <si>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</si>
  <si>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</si>
  <si>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</si>
  <si>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</si>
  <si>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</si>
  <si>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</si>
  <si>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</si>
  <si>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</si>
  <si>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</si>
  <si>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</si>
  <si>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</si>
  <si>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</si>
  <si>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</si>
  <si>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</si>
  <si>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</si>
  <si>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</si>
  <si>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</si>
  <si>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</si>
  <si>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</si>
  <si>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</si>
  <si>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</si>
  <si>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</si>
  <si>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</si>
  <si>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</si>
  <si>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</si>
  <si>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</si>
  <si>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</si>
  <si>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</si>
  <si>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</si>
  <si>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</si>
  <si>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</si>
  <si>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</si>
  <si>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</si>
  <si>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</si>
  <si>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</si>
  <si>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</si>
  <si>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</si>
  <si>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</si>
  <si>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</si>
  <si>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</si>
  <si>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</si>
  <si>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</si>
  <si>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</si>
  <si>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</si>
  <si>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</si>
  <si>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</si>
  <si>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</si>
  <si>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</si>
  <si>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</si>
  <si>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</si>
  <si>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</si>
  <si>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</si>
  <si>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</si>
  <si>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</si>
  <si>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</si>
  <si>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</si>
  <si>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</si>
  <si>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</si>
  <si>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</si>
  <si>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</si>
  <si>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</si>
  <si>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</si>
  <si>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</si>
  <si>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</si>
  <si>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</si>
  <si>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</si>
  <si>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</si>
  <si>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</si>
  <si>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</si>
  <si>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</si>
  <si>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</si>
  <si>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</si>
  <si>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</si>
  <si>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</si>
  <si>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</si>
  <si>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</si>
  <si>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</si>
  <si>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</si>
  <si>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</si>
  <si>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</si>
  <si>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</si>
  <si>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</si>
  <si>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</si>
  <si>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</si>
  <si>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</si>
  <si>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</si>
  <si>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</si>
  <si>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</si>
  <si>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</si>
  <si>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</si>
  <si>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</si>
  <si>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</si>
  <si>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</si>
  <si>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</si>
  <si>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</si>
  <si>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</si>
  <si>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</si>
  <si>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</si>
  <si>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</si>
  <si>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</si>
  <si>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</si>
  <si>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</si>
  <si>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</si>
  <si>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</si>
  <si>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</si>
  <si>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</si>
  <si>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</si>
  <si>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</si>
  <si>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</si>
  <si>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</si>
  <si>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</si>
  <si>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</si>
  <si>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</si>
  <si>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</si>
  <si>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</si>
  <si>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</si>
  <si>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</si>
  <si>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</si>
  <si>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</si>
  <si>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</si>
  <si>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</si>
  <si>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</si>
  <si>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</si>
  <si>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</si>
  <si>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</si>
  <si>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</si>
  <si>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</si>
  <si>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</si>
  <si>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</si>
  <si>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</si>
  <si>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</si>
  <si>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</si>
  <si>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</si>
  <si>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</si>
  <si>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</si>
  <si>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</si>
  <si>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</si>
  <si>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</si>
  <si>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</si>
  <si>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</si>
  <si>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</si>
  <si>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</si>
  <si>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</si>
  <si>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</si>
  <si>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</si>
  <si>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</si>
  <si>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</si>
  <si>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</si>
  <si>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</si>
  <si>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</si>
  <si>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</si>
  <si>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</si>
  <si>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</si>
  <si>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</si>
  <si>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</si>
  <si>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</si>
  <si>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</si>
  <si>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</si>
  <si>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</si>
  <si>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</si>
  <si>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</si>
  <si>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</si>
  <si>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</si>
  <si>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</si>
  <si>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</si>
  <si>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</si>
  <si>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</si>
  <si>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</si>
  <si>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</si>
  <si>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</si>
  <si>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</si>
  <si>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</si>
  <si>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</si>
  <si>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</si>
  <si>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</si>
  <si>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</si>
  <si>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</si>
  <si>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</si>
  <si>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</si>
  <si>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</si>
  <si>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</si>
  <si>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</si>
  <si>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</si>
  <si>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</si>
  <si>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</si>
  <si>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</si>
  <si>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</si>
  <si>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</si>
  <si>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</si>
  <si>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</si>
  <si>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</si>
  <si>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</si>
  <si>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</si>
  <si>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</si>
  <si>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</si>
  <si>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</si>
  <si>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</si>
  <si>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</si>
  <si>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</si>
  <si>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</si>
  <si>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</si>
  <si>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</si>
  <si>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</si>
  <si>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</si>
  <si>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</si>
  <si>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</si>
  <si>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</si>
  <si>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</si>
  <si>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</si>
  <si>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</si>
  <si>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</si>
  <si>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</si>
  <si>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</si>
  <si>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</si>
  <si>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</si>
  <si>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</si>
  <si>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</si>
  <si>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</si>
  <si>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</si>
  <si>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</si>
  <si>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</si>
  <si>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</si>
  <si>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</si>
  <si>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</si>
  <si>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</si>
  <si>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</si>
  <si>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</si>
  <si>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</si>
  <si>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</si>
  <si>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</si>
  <si>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</si>
  <si>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</si>
  <si>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</si>
  <si>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</si>
  <si>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</si>
  <si>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</si>
  <si>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</si>
  <si>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</si>
  <si>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</si>
  <si>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</si>
  <si>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</si>
  <si>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</si>
  <si>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</si>
  <si>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</si>
  <si>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</si>
  <si>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</si>
  <si>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</si>
  <si>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</si>
  <si>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</si>
  <si>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</si>
  <si>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</si>
  <si>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</si>
  <si>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</si>
  <si>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</si>
  <si>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</si>
  <si>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</si>
  <si>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</si>
  <si>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</si>
  <si>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</si>
  <si>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</si>
  <si>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</si>
  <si>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</si>
  <si>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</si>
  <si>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</si>
  <si>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</si>
  <si>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</si>
  <si>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</si>
  <si>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</si>
  <si>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</si>
  <si>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</si>
  <si>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</si>
  <si>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</si>
  <si>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</si>
  <si>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</si>
  <si>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</si>
  <si>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</si>
  <si>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</si>
  <si>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</si>
  <si>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</si>
  <si>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</si>
  <si>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</si>
  <si>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</si>
  <si>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</si>
  <si>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</si>
  <si>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</si>
  <si>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</si>
  <si>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</si>
  <si>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</si>
  <si>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</si>
  <si>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</si>
  <si>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</si>
  <si>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</si>
  <si>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</si>
  <si>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</si>
  <si>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</si>
  <si>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</si>
  <si>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</si>
  <si>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</si>
  <si>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</si>
  <si>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</si>
  <si>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</si>
  <si>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</si>
  <si>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</si>
  <si>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</si>
  <si>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</si>
  <si>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</si>
  <si>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</si>
  <si>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</si>
  <si>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</si>
  <si>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</si>
  <si>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</si>
  <si>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</si>
  <si>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</si>
  <si>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</si>
  <si>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</si>
  <si>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</si>
  <si>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</si>
  <si>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</si>
  <si>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</si>
  <si>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</si>
  <si>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</si>
  <si>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</si>
  <si>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</si>
  <si>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</si>
  <si>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</si>
  <si>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</si>
  <si>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</si>
  <si>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</si>
  <si>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</si>
  <si>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</si>
  <si>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</si>
  <si>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</si>
  <si>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</si>
  <si>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</si>
  <si>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</si>
  <si>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</si>
  <si>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</si>
  <si>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</si>
  <si>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</si>
  <si>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</si>
  <si>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</si>
  <si>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</si>
  <si>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</si>
  <si>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</si>
  <si>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</si>
  <si>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</si>
  <si>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</si>
  <si>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</si>
  <si>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</si>
  <si>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</si>
  <si>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</si>
  <si>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</si>
  <si>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</si>
  <si>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</si>
  <si>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</si>
  <si>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</si>
  <si>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</si>
  <si>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</si>
  <si>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</si>
  <si>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</si>
  <si>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</si>
  <si>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</si>
  <si>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</si>
  <si>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</si>
  <si>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</si>
  <si>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</si>
  <si>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</si>
  <si>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</si>
  <si>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</si>
  <si>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</si>
  <si>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</si>
  <si>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</si>
  <si>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</si>
  <si>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</si>
  <si>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</si>
  <si>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</si>
  <si>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</si>
  <si>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</si>
  <si>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</si>
  <si>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</si>
  <si>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</si>
  <si>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</si>
  <si>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</si>
  <si>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</si>
  <si>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</si>
  <si>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</si>
  <si>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</si>
  <si>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</si>
  <si>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</si>
  <si>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</si>
  <si>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</si>
  <si>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</si>
  <si>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</si>
  <si>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</si>
  <si>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</si>
  <si>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</si>
  <si>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</si>
  <si>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</si>
  <si>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</si>
  <si>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</si>
  <si>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</si>
  <si>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</si>
  <si>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</si>
  <si>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</si>
  <si>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</si>
  <si>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</si>
  <si>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</si>
  <si>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</si>
  <si>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</si>
  <si>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</si>
  <si>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</si>
  <si>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</si>
  <si>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</si>
  <si>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</si>
  <si>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</si>
  <si>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</si>
  <si>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</si>
  <si>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</si>
  <si>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</si>
  <si>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</si>
  <si>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</si>
  <si>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</si>
  <si>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</si>
  <si>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</si>
  <si>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</si>
  <si>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</si>
  <si>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</si>
  <si>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</si>
  <si>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</si>
  <si>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</si>
  <si>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</si>
  <si>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</si>
  <si>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</si>
  <si>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</si>
  <si>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</si>
  <si>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</si>
  <si>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</si>
  <si>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</si>
  <si>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</si>
  <si>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</si>
  <si>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</si>
  <si>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</si>
  <si>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</si>
  <si>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</si>
  <si>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</si>
  <si>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</si>
  <si>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</si>
  <si>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</si>
  <si>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</si>
  <si>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</si>
  <si>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</si>
  <si>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</si>
  <si>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</si>
  <si>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</si>
  <si>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</si>
  <si>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</si>
  <si>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</si>
  <si>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</si>
  <si>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</si>
  <si>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</si>
  <si>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</si>
  <si>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</si>
  <si>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</si>
  <si>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</si>
  <si>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</si>
  <si>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</si>
  <si>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</si>
  <si>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</si>
  <si>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</si>
  <si>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</si>
  <si>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</si>
  <si>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</si>
  <si>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</si>
  <si>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</si>
  <si>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</si>
  <si>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</si>
  <si>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</si>
  <si>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</si>
  <si>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</si>
  <si>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</si>
  <si>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</si>
  <si>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</si>
  <si>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</si>
  <si>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</si>
  <si>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</si>
  <si>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</si>
  <si>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</si>
  <si>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</si>
  <si>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</si>
  <si>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</si>
  <si>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</si>
  <si>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</si>
  <si>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</si>
  <si>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</si>
  <si>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</si>
  <si>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</si>
  <si>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</si>
  <si>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</si>
  <si>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</si>
  <si>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</si>
  <si>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</si>
  <si>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</si>
  <si>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</si>
  <si>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</si>
  <si>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</si>
  <si>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</si>
  <si>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</si>
  <si>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</si>
  <si>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</si>
  <si>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</si>
  <si>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</si>
  <si>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</si>
  <si>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</si>
  <si>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</si>
  <si>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</si>
  <si>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</si>
  <si>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</si>
  <si>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</si>
  <si>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</si>
  <si>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</si>
  <si>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</si>
  <si>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</si>
  <si>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</si>
  <si>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</si>
  <si>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</si>
  <si>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</si>
  <si>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</si>
  <si>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</si>
  <si>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</si>
  <si>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</si>
  <si>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</si>
  <si>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</si>
  <si>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</si>
  <si>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</si>
  <si>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</si>
  <si>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</si>
  <si>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</si>
  <si>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</si>
  <si>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</si>
  <si>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</si>
  <si>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</si>
  <si>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</si>
  <si>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</si>
  <si>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</si>
  <si>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</si>
  <si>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</si>
  <si>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</si>
  <si>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</si>
  <si>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</si>
  <si>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</si>
  <si>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</si>
  <si>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</si>
  <si>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</si>
  <si>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</si>
  <si>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</si>
  <si>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</si>
  <si>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</si>
  <si>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</si>
  <si>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</si>
  <si>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</si>
  <si>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</si>
  <si>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</si>
  <si>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</si>
  <si>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</si>
  <si>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</si>
  <si>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</si>
  <si>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</si>
  <si>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</si>
  <si>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</si>
  <si>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</si>
  <si>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</si>
  <si>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</si>
  <si>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</si>
  <si>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</si>
  <si>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</si>
  <si>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</si>
  <si>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</si>
  <si>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</si>
  <si>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</si>
  <si>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</si>
  <si>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</si>
  <si>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</si>
  <si>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</si>
  <si>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</si>
  <si>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</si>
  <si>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</si>
  <si>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</si>
  <si>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</si>
  <si>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</si>
  <si>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</si>
  <si>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</si>
  <si>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</si>
  <si>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</si>
  <si>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</si>
  <si>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</si>
  <si>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</si>
  <si>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</si>
  <si>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</si>
  <si>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</si>
  <si>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</si>
  <si>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</si>
  <si>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</si>
  <si>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</si>
  <si>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</si>
  <si>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</si>
  <si>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</si>
  <si>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</si>
  <si>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</si>
  <si>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</si>
  <si>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</si>
  <si>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</si>
  <si>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</si>
  <si>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</si>
  <si>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</si>
  <si>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</si>
  <si>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</si>
  <si>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</si>
  <si>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</si>
  <si>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</si>
  <si>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</si>
  <si>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</si>
  <si>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</si>
  <si>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</si>
  <si>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</si>
  <si>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</si>
  <si>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</si>
  <si>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</si>
  <si>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</si>
  <si>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</si>
  <si>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</si>
  <si>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</si>
  <si>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</si>
  <si>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</si>
  <si>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</si>
  <si>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</si>
  <si>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</si>
  <si>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</si>
  <si>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</si>
  <si>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</si>
  <si>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</si>
  <si>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</si>
  <si>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</si>
  <si>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</si>
  <si>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</si>
  <si>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</si>
  <si>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</si>
  <si>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</si>
  <si>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</si>
  <si>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</si>
  <si>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</si>
  <si>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</si>
  <si>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</si>
  <si>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</si>
  <si>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</si>
  <si>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</si>
  <si>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</si>
  <si>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</si>
  <si>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</si>
  <si>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</si>
  <si>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</si>
  <si>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</si>
  <si>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</si>
  <si>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</si>
  <si>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</si>
  <si>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</si>
  <si>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</si>
  <si>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</si>
  <si>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</si>
  <si>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</si>
  <si>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</si>
  <si>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</si>
  <si>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</si>
  <si>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</si>
  <si>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</si>
  <si>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</si>
  <si>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</si>
  <si>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</si>
  <si>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</si>
  <si>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</si>
  <si>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</si>
  <si>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</si>
  <si>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</si>
  <si>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</si>
  <si>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</si>
  <si>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</si>
  <si>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</si>
  <si>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</si>
  <si>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</si>
  <si>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</si>
  <si>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</si>
  <si>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</si>
  <si>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</si>
  <si>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</si>
  <si>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</si>
  <si>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</si>
  <si>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</si>
  <si>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</si>
  <si>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</si>
  <si>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</si>
  <si>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</si>
  <si>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</si>
  <si>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</si>
  <si>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</si>
  <si>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</si>
  <si>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</si>
  <si>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</si>
  <si>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</si>
  <si>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</si>
  <si>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</si>
  <si>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</si>
  <si>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</si>
  <si>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</si>
  <si>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</si>
  <si>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</si>
  <si>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</si>
  <si>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</si>
  <si>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</si>
  <si>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</si>
  <si>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</si>
  <si>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</si>
  <si>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</si>
  <si>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</si>
  <si>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</si>
  <si>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</si>
  <si>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</si>
  <si>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</si>
  <si>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</si>
  <si>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</si>
  <si>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</si>
  <si>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</si>
  <si>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</si>
  <si>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</si>
  <si>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</si>
  <si>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</si>
  <si>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</si>
  <si>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</si>
  <si>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</si>
  <si>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</si>
  <si>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</si>
  <si>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</si>
  <si>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</si>
  <si>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</si>
  <si>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</si>
  <si>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</si>
  <si>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</si>
  <si>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</si>
  <si>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</si>
  <si>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</si>
  <si>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</si>
  <si>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</si>
  <si>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</si>
  <si>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</si>
  <si>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</si>
  <si>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</si>
  <si>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</si>
  <si>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</si>
  <si>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</si>
  <si>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</si>
  <si>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</si>
  <si>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</si>
  <si>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</si>
  <si>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</si>
  <si>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</si>
  <si>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</si>
  <si>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</si>
  <si>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</si>
  <si>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</si>
  <si>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</si>
  <si>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</si>
  <si>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</si>
  <si>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</si>
  <si>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</si>
  <si>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</si>
  <si>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</si>
  <si>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</si>
  <si>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</si>
  <si>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</si>
  <si>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</si>
  <si>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</si>
  <si>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</si>
  <si>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</si>
  <si>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</si>
  <si>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</si>
  <si>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</si>
  <si>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</si>
  <si>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</si>
  <si>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</si>
  <si>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</si>
  <si>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</si>
  <si>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</si>
  <si>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</si>
  <si>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</si>
  <si>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</si>
  <si>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</si>
  <si>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</si>
  <si>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</si>
  <si>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</si>
  <si>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</si>
  <si>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</si>
  <si>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</si>
  <si>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</si>
  <si>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</si>
  <si>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</si>
  <si>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</si>
  <si>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</si>
  <si>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</si>
  <si>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</si>
  <si>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</si>
  <si>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</si>
  <si>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</si>
  <si>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</si>
  <si>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</si>
  <si>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</si>
  <si>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</si>
  <si>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</si>
  <si>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</si>
  <si>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</si>
  <si>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</si>
  <si>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</si>
  <si>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</si>
  <si>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</si>
  <si>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</si>
  <si>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</si>
  <si>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</si>
  <si>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</si>
  <si>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</si>
  <si>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</si>
  <si>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</si>
  <si>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</si>
  <si>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</si>
  <si>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</si>
  <si>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</si>
  <si>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</si>
  <si>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</si>
  <si>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</si>
  <si>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</si>
  <si>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</si>
  <si>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</si>
  <si>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</si>
  <si>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</si>
  <si>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</si>
  <si>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</si>
  <si>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</si>
  <si>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</si>
  <si>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</si>
  <si>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</si>
  <si>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</si>
  <si>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</si>
  <si>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</si>
  <si>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</si>
  <si>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</si>
  <si>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</si>
  <si>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</si>
  <si>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</si>
  <si>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</si>
  <si>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</si>
  <si>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</si>
  <si>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</si>
  <si>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</si>
  <si>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</si>
  <si>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</si>
  <si>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</si>
  <si>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</si>
  <si>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</si>
  <si>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</si>
  <si>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</si>
  <si>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</si>
  <si>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</si>
  <si>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</si>
  <si>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</si>
  <si>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</si>
  <si>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</si>
  <si>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</si>
  <si>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</si>
  <si>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</si>
  <si>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</si>
  <si>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</si>
  <si>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</si>
  <si>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</si>
  <si>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</si>
  <si>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</si>
  <si>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</si>
  <si>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</si>
  <si>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</si>
  <si>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</si>
  <si>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</si>
  <si>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</si>
  <si>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</si>
  <si>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</si>
  <si>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</si>
  <si>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</si>
  <si>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</si>
  <si>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</si>
  <si>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</si>
  <si>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</si>
  <si>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</si>
  <si>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</si>
  <si>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</si>
  <si>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</si>
  <si>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</si>
  <si>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</si>
  <si>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</si>
  <si>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</si>
  <si>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</si>
  <si>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</si>
  <si>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</si>
  <si>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</si>
  <si>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</si>
  <si>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</si>
  <si>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</si>
  <si>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</si>
  <si>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</si>
  <si>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</si>
  <si>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</si>
  <si>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</si>
  <si>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</si>
  <si>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</si>
  <si>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</si>
  <si>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</si>
  <si>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</si>
  <si>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</si>
  <si>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</si>
  <si>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</si>
  <si>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</si>
  <si>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</si>
  <si>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</si>
  <si>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</si>
  <si>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</si>
  <si>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</si>
  <si>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</si>
  <si>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</si>
  <si>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</si>
  <si>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</si>
  <si>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</si>
  <si>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</si>
  <si>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</si>
  <si>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</si>
  <si>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</si>
  <si>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</si>
  <si>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</si>
  <si>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</si>
  <si>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</si>
  <si>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</si>
  <si>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</si>
  <si>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</si>
  <si>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</si>
  <si>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</si>
  <si>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</si>
  <si>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</si>
  <si>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</si>
  <si>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</si>
  <si>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</si>
  <si>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</si>
  <si>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</si>
  <si>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</si>
  <si>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</si>
  <si>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</si>
  <si>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</si>
  <si>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</si>
  <si>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</si>
  <si>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</si>
  <si>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</si>
  <si>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</si>
  <si>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</si>
  <si>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</si>
  <si>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</si>
  <si>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</si>
  <si>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</si>
  <si>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</si>
  <si>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</si>
  <si>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</si>
  <si>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</si>
  <si>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</si>
  <si>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</si>
  <si>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</si>
  <si>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</si>
  <si>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</si>
  <si>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</si>
  <si>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</si>
  <si>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</si>
  <si>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</si>
  <si>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</si>
  <si>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</si>
  <si>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</si>
  <si>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</si>
  <si>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</si>
  <si>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</si>
  <si>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</si>
  <si>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</si>
  <si>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</si>
  <si>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</si>
  <si>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</si>
  <si>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</si>
  <si>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</si>
  <si>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</si>
  <si>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</si>
  <si>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</si>
  <si>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</si>
  <si>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</si>
  <si>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</si>
  <si>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</si>
  <si>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</si>
  <si>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</si>
  <si>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</si>
  <si>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</si>
  <si>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</si>
  <si>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</si>
  <si>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</si>
  <si>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</si>
  <si>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</si>
  <si>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</si>
  <si>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</si>
  <si>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</si>
  <si>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</si>
  <si>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</si>
  <si>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</si>
  <si>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</si>
  <si>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</si>
  <si>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</si>
  <si>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</si>
  <si>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</si>
  <si>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</si>
  <si>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</si>
  <si>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</si>
  <si>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</si>
  <si>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</si>
  <si>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</si>
  <si>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</si>
  <si>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</si>
  <si>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</si>
  <si>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</si>
  <si>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</si>
  <si>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</si>
  <si>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</si>
  <si>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</si>
  <si>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</si>
  <si>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</si>
  <si>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</si>
  <si>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</si>
  <si>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</si>
  <si>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</si>
  <si>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</si>
  <si>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</si>
  <si>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</si>
  <si>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</si>
  <si>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</si>
  <si>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</si>
  <si>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</si>
  <si>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</si>
  <si>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</si>
  <si>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</si>
  <si>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</si>
  <si>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</si>
  <si>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</si>
  <si>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</si>
  <si>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</si>
  <si>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</si>
  <si>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</si>
  <si>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</si>
  <si>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</si>
  <si>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</si>
  <si>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</si>
  <si>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</si>
  <si>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</si>
  <si>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</si>
  <si>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</si>
  <si>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</si>
  <si>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</si>
  <si>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</si>
  <si>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</si>
  <si>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</si>
  <si>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</si>
  <si>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</si>
  <si>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</si>
  <si>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</si>
  <si>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</si>
  <si>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</si>
  <si>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</si>
  <si>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</si>
  <si>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</si>
  <si>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</si>
  <si>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</si>
  <si>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</si>
  <si>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</si>
  <si>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</si>
  <si>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</si>
  <si>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</si>
  <si>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</si>
  <si>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</si>
  <si>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</si>
  <si>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</si>
  <si>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</si>
  <si>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</si>
  <si>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</si>
  <si>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</si>
  <si>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</si>
  <si>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</si>
  <si>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</si>
  <si>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</si>
  <si>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</si>
  <si>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</si>
  <si>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</si>
  <si>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</si>
  <si>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</si>
  <si>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</si>
  <si>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</si>
  <si>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</si>
  <si>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</si>
  <si>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</si>
  <si>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</si>
  <si>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</si>
  <si>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</si>
  <si>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</si>
  <si>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</si>
  <si>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</si>
  <si>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</si>
  <si>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</si>
  <si>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</si>
  <si>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</si>
  <si>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</si>
  <si>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</si>
  <si>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</si>
  <si>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</si>
  <si>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</si>
  <si>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</si>
  <si>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</si>
  <si>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</si>
  <si>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</si>
  <si>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</si>
  <si>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</si>
  <si>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</si>
  <si>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</si>
  <si>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</si>
  <si>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</si>
  <si>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</si>
  <si>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</si>
  <si>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</si>
  <si>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</si>
  <si>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</si>
  <si>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</si>
  <si>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</si>
  <si>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</si>
  <si>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</si>
  <si>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</si>
  <si>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</si>
  <si>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</si>
  <si>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</si>
  <si>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</si>
  <si>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</si>
  <si>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</si>
  <si>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</si>
  <si>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</si>
  <si>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</si>
  <si>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</si>
  <si>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</si>
  <si>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</si>
  <si>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</si>
  <si>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</si>
  <si>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</si>
  <si>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</si>
  <si>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</si>
  <si>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</si>
  <si>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</si>
  <si>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</si>
  <si>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</si>
  <si>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</si>
  <si>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</si>
  <si>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</si>
  <si>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</si>
  <si>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</si>
  <si>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</si>
  <si>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</si>
  <si>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</si>
  <si>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</si>
  <si>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</si>
  <si>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</si>
  <si>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</si>
  <si>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</si>
  <si>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</si>
  <si>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</si>
  <si>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</si>
  <si>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</si>
  <si>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</si>
  <si>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</si>
  <si>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</si>
  <si>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</si>
  <si>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</si>
  <si>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</si>
  <si>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</si>
  <si>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</si>
  <si>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</si>
  <si>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</si>
  <si>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</si>
  <si>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</si>
  <si>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</si>
  <si>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</si>
  <si>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</si>
  <si>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</si>
  <si>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</si>
  <si>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</si>
  <si>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</si>
  <si>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</si>
  <si>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</si>
  <si>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</si>
  <si>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</si>
  <si>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</si>
  <si>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</si>
  <si>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</si>
  <si>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</si>
  <si>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</si>
  <si>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</si>
  <si>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</si>
  <si>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</si>
  <si>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</si>
  <si>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</si>
  <si>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</si>
  <si>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</si>
  <si>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</si>
  <si>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</si>
  <si>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</si>
  <si>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</si>
  <si>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</si>
  <si>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</si>
  <si>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</si>
  <si>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</si>
  <si>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</si>
  <si>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</si>
  <si>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</si>
  <si>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</si>
  <si>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</si>
  <si>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</si>
  <si>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</si>
  <si>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</si>
  <si>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</si>
  <si>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</si>
  <si>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</si>
  <si>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</si>
  <si>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</si>
  <si>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</si>
  <si>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</si>
  <si>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</si>
  <si>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</si>
  <si>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</si>
  <si>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</si>
  <si>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</si>
  <si>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</si>
  <si>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</si>
  <si>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</si>
  <si>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</si>
  <si>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</si>
  <si>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</si>
  <si>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</si>
  <si>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</si>
  <si>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</si>
  <si>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</si>
  <si>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</si>
  <si>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</si>
  <si>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</si>
  <si>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</si>
  <si>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</si>
  <si>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</si>
  <si>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</si>
  <si>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</si>
  <si>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</si>
  <si>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</si>
  <si>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</si>
  <si>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</si>
  <si>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</si>
  <si>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</si>
  <si>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</si>
  <si>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</si>
  <si>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</si>
  <si>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</si>
  <si>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</si>
  <si>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</si>
  <si>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</si>
  <si>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</si>
  <si>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</si>
  <si>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</si>
  <si>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</si>
  <si>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</si>
  <si>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</si>
  <si>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</si>
  <si>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</si>
  <si>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</si>
  <si>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</si>
  <si>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</si>
  <si>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</si>
  <si>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</si>
  <si>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</si>
  <si>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</si>
  <si>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</si>
  <si>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</si>
  <si>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</si>
  <si>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</si>
  <si>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</si>
  <si>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</si>
  <si>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</si>
  <si>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</si>
  <si>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</si>
  <si>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</si>
  <si>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</si>
  <si>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</si>
  <si>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</si>
  <si>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</si>
  <si>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</si>
  <si>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</si>
  <si>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</si>
  <si>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</si>
  <si>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</si>
  <si>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</si>
  <si>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</si>
  <si>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</si>
  <si>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</si>
  <si>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</si>
  <si>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</si>
  <si>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</si>
  <si>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</si>
  <si>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</si>
  <si>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</si>
  <si>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</si>
  <si>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</si>
  <si>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</si>
  <si>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</si>
  <si>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</si>
  <si>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</si>
  <si>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</si>
  <si>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</si>
  <si>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</si>
  <si>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</si>
  <si>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</si>
  <si>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</si>
  <si>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</si>
  <si>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</si>
  <si>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</si>
  <si>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</si>
  <si>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</si>
  <si>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</si>
  <si>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</si>
  <si>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</si>
  <si>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</si>
  <si>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</si>
  <si>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</si>
  <si>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</si>
  <si>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</si>
  <si>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</si>
  <si>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</si>
  <si>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</si>
  <si>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</si>
  <si>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</si>
  <si>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</si>
  <si>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</si>
  <si>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</si>
  <si>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</si>
  <si>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</si>
  <si>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</si>
  <si>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</si>
  <si>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</si>
  <si>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</si>
  <si>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</si>
  <si>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</si>
  <si>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</si>
  <si>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</si>
  <si>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</si>
  <si>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</si>
  <si>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</si>
  <si>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</si>
  <si>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</si>
  <si>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</si>
  <si>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</si>
  <si>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</si>
  <si>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</si>
  <si>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</si>
  <si>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</si>
  <si>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</si>
  <si>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</si>
  <si>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</si>
  <si>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</si>
  <si>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</si>
  <si>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</si>
  <si>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</si>
  <si>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</si>
  <si>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</si>
  <si>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</si>
  <si>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</si>
  <si>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</si>
  <si>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</si>
  <si>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</si>
  <si>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</si>
  <si>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</si>
  <si>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</si>
  <si>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</si>
  <si>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</si>
  <si>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</si>
  <si>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</si>
  <si>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</si>
  <si>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</si>
  <si>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</si>
  <si>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</si>
  <si>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</si>
  <si>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</si>
  <si>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</si>
  <si>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</si>
  <si>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</si>
  <si>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</si>
  <si>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</si>
  <si>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</si>
  <si>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</si>
  <si>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</si>
  <si>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</si>
  <si>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</si>
  <si>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</si>
  <si>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</si>
  <si>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</si>
  <si>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</si>
  <si>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</si>
  <si>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</si>
  <si>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</si>
  <si>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</si>
  <si>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</si>
  <si>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</si>
  <si>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</si>
  <si>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</si>
  <si>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</si>
  <si>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</si>
  <si>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</si>
  <si>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</si>
  <si>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</si>
  <si>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</si>
  <si>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</si>
  <si>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</si>
  <si>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</si>
  <si>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</si>
  <si>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</si>
  <si>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</si>
  <si>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</si>
  <si>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</si>
  <si>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</si>
  <si>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</si>
  <si>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</si>
  <si>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</si>
  <si>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</si>
  <si>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</si>
  <si>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</si>
  <si>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</si>
  <si>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</si>
  <si>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</si>
  <si>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</si>
  <si>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</si>
  <si>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</si>
  <si>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</si>
  <si>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</si>
  <si>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</si>
  <si>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</si>
  <si>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</si>
  <si>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</si>
  <si>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</si>
  <si>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</si>
  <si>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</si>
  <si>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</si>
  <si>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</si>
  <si>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</si>
  <si>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</si>
  <si>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</si>
  <si>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</si>
  <si>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</si>
  <si>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</si>
  <si>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</si>
  <si>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</si>
  <si>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</si>
  <si>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</si>
  <si>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</si>
  <si>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</si>
  <si>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</si>
  <si>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</si>
  <si>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</si>
  <si>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</si>
  <si>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</si>
  <si>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</si>
  <si>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</si>
  <si>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</si>
  <si>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</si>
  <si>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</si>
  <si>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</si>
  <si>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</si>
  <si>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</si>
  <si>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</si>
  <si>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</si>
  <si>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</si>
  <si>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</si>
  <si>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</si>
  <si>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</si>
  <si>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</si>
  <si>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</si>
  <si>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</si>
  <si>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</si>
  <si>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</si>
  <si>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</si>
  <si>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</si>
  <si>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</si>
  <si>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</si>
  <si>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</si>
  <si>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</si>
  <si>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</si>
  <si>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</si>
  <si>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</si>
  <si>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</si>
  <si>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</si>
  <si>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</si>
  <si>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</si>
  <si>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</si>
  <si>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</si>
  <si>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</si>
  <si>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</si>
  <si>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</si>
  <si>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</si>
  <si>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</si>
  <si>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</si>
  <si>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</si>
  <si>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</si>
  <si>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</si>
  <si>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</si>
  <si>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</si>
  <si>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</si>
  <si>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</si>
  <si>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</si>
  <si>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</si>
  <si>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</si>
  <si>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</si>
  <si>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</si>
  <si>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</si>
  <si>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</si>
  <si>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</si>
  <si>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</si>
  <si>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</si>
  <si>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</si>
  <si>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</si>
  <si>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</si>
  <si>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</si>
  <si>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</si>
  <si>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</si>
  <si>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</si>
  <si>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</si>
  <si>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</si>
  <si>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</si>
  <si>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</si>
  <si>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</si>
  <si>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</si>
  <si>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</si>
  <si>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</si>
  <si>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</si>
  <si>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</si>
  <si>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</si>
  <si>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</si>
  <si>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</si>
  <si>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</si>
  <si>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</si>
  <si>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</si>
  <si>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</si>
  <si>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</si>
  <si>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</si>
  <si>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</si>
  <si>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</si>
  <si>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</si>
  <si>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</si>
  <si>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</si>
  <si>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</si>
  <si>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</si>
  <si>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</si>
  <si>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</si>
  <si>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</si>
  <si>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</si>
  <si>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</si>
  <si>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</si>
  <si>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</si>
  <si>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</si>
  <si>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</si>
  <si>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</si>
  <si>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</si>
  <si>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</si>
  <si>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</si>
  <si>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</si>
  <si>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</si>
  <si>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</si>
  <si>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</si>
  <si>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</si>
  <si>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</si>
  <si>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</si>
  <si>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</si>
  <si>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</si>
  <si>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</si>
  <si>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</si>
  <si>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</si>
  <si>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</si>
  <si>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</si>
  <si>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</si>
  <si>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</si>
  <si>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</si>
  <si>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</si>
  <si>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</si>
  <si>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</si>
  <si>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</si>
  <si>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</si>
  <si>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</si>
  <si>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</si>
  <si>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</si>
  <si>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</si>
  <si>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</si>
  <si>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</si>
  <si>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</si>
  <si>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</si>
  <si>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</si>
  <si>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</si>
  <si>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</si>
  <si>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</si>
  <si>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</si>
  <si>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</si>
  <si>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</si>
  <si>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</si>
  <si>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</si>
  <si>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</si>
  <si>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</si>
  <si>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</si>
  <si>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</si>
  <si>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</si>
  <si>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</si>
  <si>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</si>
  <si>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</si>
  <si>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</si>
  <si>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</si>
  <si>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</si>
  <si>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</si>
  <si>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</si>
  <si>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</si>
  <si>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</si>
  <si>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</si>
  <si>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</si>
  <si>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</si>
  <si>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</si>
  <si>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</si>
  <si>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</si>
  <si>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</si>
  <si>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</si>
  <si>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</si>
  <si>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</si>
  <si>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</si>
  <si>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</si>
  <si>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</si>
  <si>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</si>
  <si>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</si>
  <si>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</si>
  <si>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</si>
  <si>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</si>
  <si>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</si>
  <si>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</si>
  <si>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</si>
  <si>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</si>
  <si>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</si>
  <si>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</si>
  <si>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</si>
  <si>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</si>
  <si>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</si>
  <si>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</si>
  <si>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</si>
  <si>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</si>
  <si>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</si>
  <si>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</si>
  <si>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</si>
  <si>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</si>
  <si>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</si>
  <si>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</si>
  <si>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</si>
  <si>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</si>
  <si>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</si>
  <si>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</si>
  <si>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</si>
  <si>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</si>
  <si>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</si>
  <si>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</si>
  <si>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</si>
  <si>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</si>
  <si>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</si>
  <si>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</si>
  <si>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</si>
  <si>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</si>
  <si>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</si>
  <si>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</si>
  <si>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</si>
  <si>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</si>
  <si>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</si>
  <si>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</si>
  <si>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</si>
  <si>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</si>
  <si>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</si>
  <si>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</si>
  <si>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</si>
  <si>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</si>
  <si>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</si>
  <si>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</si>
  <si>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</si>
  <si>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</si>
  <si>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</si>
  <si>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</si>
  <si>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</si>
  <si>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</si>
  <si>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</si>
  <si>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</si>
  <si>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</si>
  <si>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</si>
  <si>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</si>
  <si>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</si>
  <si>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</si>
  <si>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</si>
  <si>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</si>
  <si>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</si>
  <si>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</si>
  <si>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</si>
  <si>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</si>
  <si>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</si>
  <si>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</si>
  <si>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</si>
  <si>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</si>
  <si>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</si>
  <si>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</si>
  <si>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</si>
  <si>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</si>
  <si>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</si>
  <si>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</si>
  <si>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</si>
  <si>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</si>
  <si>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</si>
  <si>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</si>
  <si>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</si>
  <si>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</si>
  <si>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</si>
  <si>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</si>
  <si>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</si>
  <si>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</si>
  <si>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</si>
  <si>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</si>
  <si>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</si>
  <si>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</si>
  <si>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</si>
  <si>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</si>
  <si>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</si>
  <si>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</si>
  <si>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</si>
  <si>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</si>
  <si>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</si>
  <si>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</si>
  <si>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</si>
  <si>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</si>
  <si>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</si>
  <si>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</si>
  <si>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</si>
  <si>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</si>
  <si>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</si>
  <si>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</si>
  <si>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</si>
  <si>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</si>
  <si>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</si>
  <si>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</si>
  <si>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</si>
  <si>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</si>
  <si>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</si>
  <si>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</si>
  <si>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</si>
  <si>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</si>
  <si>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</si>
  <si>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</si>
  <si>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</si>
  <si>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</si>
  <si>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</si>
  <si>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</si>
  <si>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</si>
  <si>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</si>
  <si>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</si>
  <si>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</si>
  <si>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</si>
  <si>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</si>
  <si>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</si>
  <si>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</si>
  <si>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</si>
  <si>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</si>
  <si>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</si>
  <si>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</si>
  <si>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</si>
  <si>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</si>
  <si>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</si>
  <si>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</si>
  <si>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</si>
  <si>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</si>
  <si>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</si>
  <si>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</si>
  <si>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</si>
  <si>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</si>
  <si>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</si>
  <si>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</si>
  <si>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</si>
  <si>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</si>
  <si>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</si>
  <si>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</si>
  <si>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</si>
  <si>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</si>
  <si>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</si>
  <si>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</si>
  <si>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</si>
  <si>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</si>
  <si>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</si>
  <si>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</si>
  <si>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</si>
  <si>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</si>
  <si>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</si>
  <si>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</si>
  <si>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</si>
  <si>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</si>
  <si>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</si>
  <si>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</si>
  <si>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</si>
  <si>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</si>
  <si>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</si>
  <si>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</si>
  <si>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</si>
  <si>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</si>
  <si>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</si>
  <si>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</si>
  <si>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</si>
  <si>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</si>
  <si>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</si>
  <si>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</si>
  <si>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</si>
  <si>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</si>
  <si>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</si>
  <si>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</si>
  <si>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</si>
  <si>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</si>
  <si>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</si>
  <si>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</si>
  <si>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</si>
  <si>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</si>
  <si>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</si>
  <si>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</si>
  <si>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</si>
  <si>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</si>
  <si>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</si>
  <si>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</si>
  <si>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</si>
  <si>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</si>
  <si>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</si>
  <si>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</si>
  <si>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</si>
  <si>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</si>
  <si>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</si>
  <si>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</si>
  <si>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</si>
  <si>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</si>
  <si>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</si>
  <si>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</si>
  <si>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</si>
  <si>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</si>
  <si>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</si>
  <si>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</si>
  <si>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</si>
  <si>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</si>
  <si>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</si>
  <si>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</si>
  <si>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</si>
  <si>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</si>
  <si>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</si>
  <si>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</si>
  <si>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</si>
  <si>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</si>
  <si>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</si>
  <si>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</si>
  <si>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</si>
  <si>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</si>
  <si>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</si>
  <si>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</si>
  <si>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</si>
  <si>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</si>
  <si>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</si>
  <si>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</si>
  <si>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</si>
  <si>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</si>
  <si>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</si>
  <si>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</si>
  <si>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</si>
  <si>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</si>
  <si>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</si>
  <si>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</si>
  <si>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</si>
  <si>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</si>
  <si>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</si>
  <si>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</si>
  <si>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</si>
  <si>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</si>
  <si>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</si>
  <si>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</si>
  <si>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</si>
  <si>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</si>
  <si>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</si>
  <si>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</si>
  <si>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</si>
  <si>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</si>
  <si>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</si>
  <si>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</si>
  <si>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</si>
  <si>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</si>
  <si>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</si>
  <si>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</si>
  <si>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</si>
  <si>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</si>
  <si>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</si>
  <si>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</si>
  <si>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</si>
  <si>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</si>
  <si>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</si>
  <si>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</si>
  <si>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</si>
  <si>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</si>
  <si>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</si>
  <si>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</si>
  <si>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</si>
  <si>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</si>
  <si>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</si>
  <si>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</si>
  <si>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</si>
  <si>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</si>
  <si>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</si>
  <si>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</si>
  <si>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</si>
  <si>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</si>
  <si>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</si>
  <si>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</si>
  <si>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</si>
  <si>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</si>
  <si>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</si>
  <si>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</si>
  <si>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</si>
  <si>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</si>
  <si>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</si>
  <si>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</si>
  <si>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</si>
  <si>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</si>
  <si>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</si>
  <si>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</si>
  <si>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</si>
  <si>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</si>
  <si>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</si>
  <si>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</si>
  <si>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</si>
  <si>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</si>
  <si>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</si>
  <si>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</si>
  <si>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</si>
  <si>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</si>
  <si>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</si>
  <si>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</si>
  <si>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</si>
  <si>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</si>
  <si>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</si>
  <si>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</si>
  <si>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</si>
  <si>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</si>
  <si>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</si>
  <si>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</si>
  <si>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</si>
  <si>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</si>
  <si>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</si>
  <si>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</si>
  <si>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</si>
  <si>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</si>
  <si>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</si>
  <si>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</si>
  <si>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</si>
  <si>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</si>
  <si>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</si>
  <si>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</si>
  <si>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</si>
  <si>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</si>
  <si>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</si>
  <si>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</si>
  <si>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</si>
  <si>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</si>
  <si>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</si>
  <si>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</si>
  <si>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</si>
  <si>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</si>
  <si>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</si>
  <si>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</si>
  <si>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</si>
  <si>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</si>
  <si>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</si>
  <si>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</si>
  <si>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</si>
  <si>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</si>
  <si>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</si>
  <si>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</si>
  <si>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</si>
  <si>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</si>
  <si>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</si>
  <si>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</si>
  <si>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</si>
  <si>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</si>
  <si>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</si>
  <si>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</si>
  <si>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</si>
  <si>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</si>
  <si>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</si>
  <si>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</si>
  <si>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</si>
  <si>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</si>
  <si>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</si>
  <si>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</si>
  <si>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</si>
  <si>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</si>
  <si>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</si>
  <si>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</si>
  <si>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</si>
  <si>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</si>
  <si>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</si>
  <si>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</si>
  <si>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</si>
  <si>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</si>
  <si>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</si>
  <si>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</si>
  <si>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</si>
  <si>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</si>
  <si>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</si>
  <si>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</si>
  <si>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</si>
  <si>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</si>
  <si>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</si>
  <si>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</si>
  <si>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</si>
  <si>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</si>
  <si>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</si>
  <si>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</si>
  <si>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</si>
  <si>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</si>
  <si>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</si>
  <si>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</si>
  <si>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</si>
  <si>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</si>
  <si>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</si>
  <si>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</si>
  <si>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</si>
  <si>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</si>
  <si>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</si>
  <si>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</si>
  <si>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</si>
  <si>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</si>
  <si>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</si>
  <si>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</si>
  <si>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</si>
  <si>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</si>
  <si>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</si>
  <si>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</si>
  <si>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</si>
  <si>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</si>
  <si>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</si>
  <si>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</si>
  <si>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</si>
  <si>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</si>
  <si>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</si>
  <si>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</si>
  <si>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</si>
  <si>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</si>
  <si>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</si>
  <si>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</si>
  <si>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</si>
  <si>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</si>
  <si>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</si>
  <si>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</si>
  <si>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</si>
  <si>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</si>
  <si>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</si>
  <si>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</si>
  <si>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</si>
  <si>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</si>
  <si>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</si>
  <si>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</si>
  <si>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</si>
  <si>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</si>
  <si>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</si>
  <si>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</si>
  <si>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</si>
  <si>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</si>
  <si>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</si>
  <si>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</si>
  <si>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</si>
  <si>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</si>
  <si>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</si>
  <si>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</si>
  <si>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</si>
  <si>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</si>
  <si>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</si>
  <si>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</si>
  <si>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</si>
  <si>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</si>
  <si>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</si>
  <si>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</si>
  <si>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</si>
  <si>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</si>
  <si>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</si>
  <si>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</si>
  <si>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</si>
  <si>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</si>
  <si>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</si>
  <si>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</si>
  <si>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</si>
  <si>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</si>
  <si>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</si>
  <si>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</si>
  <si>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</si>
  <si>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</si>
  <si>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</si>
  <si>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</si>
  <si>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</si>
  <si>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</si>
  <si>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</si>
  <si>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</si>
  <si>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</si>
  <si>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</si>
  <si>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</si>
  <si>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</si>
  <si>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</si>
  <si>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</si>
  <si>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</si>
  <si>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</si>
  <si>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</si>
  <si>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</si>
  <si>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</si>
  <si>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</si>
  <si>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</si>
  <si>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</si>
  <si>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</si>
  <si>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</si>
  <si>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</si>
  <si>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</si>
  <si>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</si>
  <si>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</si>
  <si>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</si>
  <si>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</si>
  <si>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</si>
  <si>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</si>
  <si>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</si>
  <si>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</si>
  <si>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</si>
  <si>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</si>
  <si>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</si>
  <si>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</si>
  <si>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</si>
  <si>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</si>
  <si>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</si>
  <si>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</si>
  <si>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</si>
  <si>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</si>
  <si>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</si>
  <si>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</si>
  <si>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</si>
  <si>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</si>
  <si>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</si>
  <si>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</si>
  <si>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</si>
  <si>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</si>
  <si>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</si>
  <si>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</si>
  <si>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</si>
  <si>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</si>
  <si>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</si>
  <si>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</si>
  <si>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</si>
  <si>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</si>
  <si>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</si>
  <si>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</si>
  <si>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</si>
  <si>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</si>
  <si>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</si>
  <si>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</si>
  <si>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</si>
  <si>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</si>
  <si>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</si>
  <si>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</si>
  <si>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</si>
  <si>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</si>
  <si>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</si>
  <si>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</si>
  <si>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</si>
  <si>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</si>
  <si>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</si>
  <si>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</si>
  <si>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</si>
  <si>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</si>
  <si>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</si>
  <si>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</si>
  <si>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</si>
  <si>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</si>
  <si>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</si>
  <si>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</si>
  <si>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</si>
  <si>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</si>
  <si>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</si>
  <si>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</si>
  <si>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</si>
  <si>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</si>
  <si>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</si>
  <si>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</si>
  <si>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</si>
  <si>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</si>
  <si>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</si>
  <si>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</si>
  <si>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</si>
  <si>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</si>
  <si>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</si>
  <si>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</si>
  <si>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</si>
  <si>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</si>
  <si>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</si>
  <si>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</si>
  <si>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</si>
  <si>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</si>
  <si>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</si>
  <si>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</si>
  <si>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</si>
  <si>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</si>
  <si>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</si>
  <si>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</si>
  <si>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</si>
  <si>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</si>
  <si>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</si>
  <si>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</si>
  <si>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</si>
  <si>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</si>
  <si>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</si>
  <si>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</si>
  <si>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</si>
  <si>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</si>
  <si>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</si>
  <si>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</si>
  <si>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</si>
  <si>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</si>
  <si>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</si>
  <si>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</si>
  <si>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</si>
  <si>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</si>
  <si>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</si>
  <si>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</si>
  <si>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</si>
  <si>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</si>
  <si>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</si>
  <si>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</si>
  <si>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</si>
  <si>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</si>
  <si>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</si>
  <si>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</si>
  <si>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</si>
  <si>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</si>
  <si>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</si>
  <si>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</si>
  <si>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</si>
  <si>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</si>
  <si>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</si>
  <si>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</si>
  <si>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</si>
  <si>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</si>
  <si>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</si>
  <si>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</si>
  <si>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</si>
  <si>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</si>
  <si>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</si>
  <si>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</si>
  <si>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</si>
  <si>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</si>
  <si>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</si>
  <si>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</si>
  <si>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</si>
  <si>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</si>
  <si>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</si>
  <si>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</si>
  <si>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</si>
  <si>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</si>
  <si>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</si>
  <si>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</si>
  <si>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</si>
  <si>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</si>
  <si>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</si>
  <si>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</si>
  <si>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</si>
  <si>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</si>
  <si>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</si>
  <si>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</si>
  <si>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</si>
  <si>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</si>
  <si>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</si>
  <si>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</si>
  <si>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</si>
  <si>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</si>
  <si>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</si>
  <si>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</si>
  <si>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</si>
  <si>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</si>
  <si>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</si>
  <si>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</si>
  <si>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</si>
  <si>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</si>
  <si>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</si>
  <si>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</si>
  <si>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</si>
  <si>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</si>
  <si>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</si>
  <si>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</si>
  <si>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</si>
  <si>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</si>
  <si>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</si>
  <si>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</si>
  <si>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</si>
  <si>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</si>
  <si>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</si>
  <si>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</si>
  <si>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</si>
  <si>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</si>
  <si>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</si>
  <si>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</si>
  <si>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</si>
  <si>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</si>
  <si>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</si>
  <si>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</si>
  <si>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</si>
  <si>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</si>
  <si>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</si>
  <si>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</si>
  <si>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</si>
  <si>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</si>
  <si>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</si>
  <si>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</si>
  <si>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</si>
  <si>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</si>
  <si>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</si>
  <si>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</si>
  <si>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</si>
  <si>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</si>
  <si>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</si>
  <si>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</si>
  <si>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</si>
  <si>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</si>
  <si>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</si>
  <si>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</si>
  <si>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</si>
  <si>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</si>
  <si>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</si>
  <si>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</si>
  <si>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</si>
  <si>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</si>
  <si>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</si>
  <si>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</si>
  <si>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</si>
  <si>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</si>
  <si>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</si>
  <si>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</si>
  <si>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</si>
  <si>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</si>
  <si>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</si>
  <si>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</si>
  <si>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</si>
  <si>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</si>
  <si>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</si>
  <si>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</si>
  <si>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</si>
  <si>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</si>
  <si>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</si>
  <si>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</si>
  <si>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</si>
  <si>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</si>
  <si>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</si>
  <si>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</si>
  <si>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</si>
  <si>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</si>
  <si>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</si>
  <si>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</si>
  <si>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</si>
  <si>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</si>
  <si>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</si>
  <si>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</si>
  <si>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</si>
  <si>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</si>
  <si>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</si>
  <si>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</si>
  <si>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</si>
  <si>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</si>
  <si>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</si>
  <si>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</si>
  <si>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</si>
  <si>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</si>
  <si>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</si>
  <si>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</si>
  <si>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</si>
  <si>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</si>
  <si>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</si>
  <si>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</si>
  <si>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</si>
  <si>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</si>
  <si>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</si>
  <si>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</si>
  <si>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</si>
  <si>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</si>
  <si>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</si>
  <si>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</si>
  <si>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</si>
  <si>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</si>
  <si>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</si>
  <si>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</si>
  <si>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</si>
  <si>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</si>
  <si>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</si>
  <si>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</si>
  <si>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</si>
  <si>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</si>
  <si>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</si>
  <si>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</si>
  <si>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</si>
  <si>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</si>
  <si>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</si>
  <si>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</si>
  <si>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</si>
  <si>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</si>
  <si>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</si>
  <si>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</si>
  <si>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</si>
  <si>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</si>
  <si>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</si>
  <si>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</si>
  <si>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</si>
  <si>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</si>
  <si>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</si>
  <si>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</si>
  <si>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</si>
  <si>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</si>
  <si>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</si>
  <si>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</si>
  <si>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</si>
  <si>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</si>
  <si>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</si>
  <si>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</si>
  <si>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</si>
  <si>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</si>
  <si>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</si>
  <si>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</si>
  <si>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</si>
  <si>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</si>
  <si>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</si>
  <si>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</si>
  <si>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</si>
  <si>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</si>
  <si>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</si>
  <si>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</si>
  <si>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</si>
  <si>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</si>
  <si>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</si>
  <si>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</si>
  <si>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</si>
  <si>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</si>
  <si>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</si>
  <si>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</si>
  <si>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</si>
  <si>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</si>
  <si>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</si>
  <si>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</si>
  <si>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</si>
  <si>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</si>
  <si>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</si>
  <si>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</si>
  <si>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</si>
  <si>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</si>
  <si>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</si>
  <si>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</si>
  <si>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</si>
  <si>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</si>
  <si>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</si>
  <si>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</si>
  <si>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</si>
  <si>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</si>
  <si>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</si>
  <si>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</si>
  <si>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</si>
  <si>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</si>
  <si>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</si>
  <si>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</si>
  <si>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</si>
  <si>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</si>
  <si>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</si>
  <si>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</si>
  <si>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</si>
  <si>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</si>
  <si>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</si>
  <si>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</si>
  <si>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</si>
  <si>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</si>
  <si>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</si>
  <si>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</si>
  <si>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</si>
  <si>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</si>
  <si>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</si>
  <si>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</si>
  <si>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</si>
  <si>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</si>
  <si>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</si>
  <si>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</si>
  <si>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</si>
  <si>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</si>
  <si>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</si>
  <si>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</si>
  <si>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</si>
  <si>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</si>
  <si>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</si>
  <si>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</si>
  <si>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</si>
  <si>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</si>
  <si>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</si>
  <si>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</si>
  <si>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</si>
  <si>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</si>
  <si>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</si>
  <si>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</si>
  <si>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</si>
  <si>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</si>
  <si>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</si>
  <si>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</si>
  <si>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</si>
  <si>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</si>
  <si>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</si>
  <si>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</si>
  <si>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</si>
  <si>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</si>
  <si>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</si>
  <si>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</si>
  <si>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</si>
  <si>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</si>
  <si>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</si>
  <si>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</si>
  <si>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</si>
  <si>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</si>
  <si>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</si>
  <si>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</si>
  <si>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</si>
  <si>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</si>
  <si>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</si>
  <si>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</si>
  <si>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</si>
  <si>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</si>
  <si>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</si>
  <si>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</si>
  <si>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</si>
  <si>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</si>
  <si>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</si>
  <si>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</si>
  <si>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</si>
  <si>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</si>
  <si>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</si>
  <si>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</si>
  <si>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</si>
  <si>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</si>
  <si>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</si>
  <si>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</si>
  <si>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</si>
  <si>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</si>
  <si>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</si>
  <si>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</si>
  <si>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</si>
  <si>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</si>
  <si>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</si>
  <si>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</si>
  <si>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</si>
  <si>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</si>
  <si>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</si>
  <si>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</si>
  <si>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</si>
  <si>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</si>
  <si>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</si>
  <si>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</si>
  <si>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</si>
  <si>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</si>
  <si>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</si>
  <si>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</si>
  <si>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</si>
  <si>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</si>
  <si>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</si>
  <si>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</si>
  <si>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</si>
  <si>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</si>
  <si>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</si>
  <si>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</si>
  <si>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</si>
  <si>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</si>
  <si>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</si>
  <si>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</si>
  <si>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</si>
  <si>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</si>
  <si>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</si>
  <si>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</si>
  <si>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</si>
  <si>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</si>
  <si>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</si>
  <si>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</si>
  <si>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</si>
  <si>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</si>
  <si>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</si>
  <si>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</si>
  <si>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</si>
  <si>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</si>
  <si>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</si>
  <si>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</si>
  <si>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</si>
  <si>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</si>
  <si>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</si>
  <si>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</si>
  <si>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</si>
  <si>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</si>
  <si>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</si>
  <si>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</si>
  <si>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</si>
  <si>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</si>
  <si>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</si>
  <si>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</si>
  <si>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</si>
  <si>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</si>
  <si>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</si>
  <si>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</si>
  <si>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</si>
  <si>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</si>
  <si>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</si>
  <si>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</si>
  <si>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</si>
  <si>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</si>
  <si>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</si>
  <si>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</si>
  <si>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</si>
  <si>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</si>
  <si>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</si>
  <si>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</si>
  <si>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</si>
  <si>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</si>
  <si>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</si>
  <si>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</si>
  <si>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</si>
  <si>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</si>
  <si>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</si>
  <si>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</si>
  <si>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</si>
  <si>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</si>
  <si>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</si>
  <si>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</si>
  <si>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</si>
  <si>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</si>
  <si>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</si>
  <si>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</si>
  <si>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</si>
  <si>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</si>
  <si>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</si>
  <si>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</si>
  <si>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</si>
  <si>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</si>
  <si>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</si>
  <si>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</si>
  <si>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</si>
  <si>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</si>
  <si>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</si>
  <si>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</si>
  <si>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</si>
  <si>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</si>
  <si>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</si>
  <si>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</si>
  <si>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</si>
  <si>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</si>
  <si>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</si>
  <si>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</si>
  <si>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</si>
  <si>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</si>
  <si>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</si>
  <si>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</si>
  <si>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</si>
  <si>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</si>
  <si>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</si>
  <si>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</si>
  <si>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</si>
  <si>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</si>
  <si>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</si>
  <si>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</si>
  <si>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</si>
  <si>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</si>
  <si>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</si>
  <si>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</si>
  <si>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</si>
  <si>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</si>
  <si>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</si>
  <si>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</si>
  <si>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</si>
  <si>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</si>
  <si>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</si>
  <si>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</si>
  <si>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</si>
  <si>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</si>
  <si>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</si>
  <si>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</si>
  <si>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</si>
  <si>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</si>
  <si>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</si>
  <si>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</si>
  <si>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</si>
  <si>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</si>
  <si>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</si>
  <si>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</si>
  <si>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</si>
  <si>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</si>
  <si>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</si>
  <si>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</si>
  <si>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</si>
  <si>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</si>
  <si>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</si>
  <si>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</si>
  <si>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</si>
  <si>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</si>
  <si>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</si>
  <si>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</si>
  <si>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</si>
  <si>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</si>
  <si>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</si>
  <si>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</si>
  <si>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</si>
  <si>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</si>
  <si>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</si>
  <si>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</si>
  <si>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</si>
  <si>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</si>
  <si>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</si>
  <si>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</si>
  <si>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</si>
  <si>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</si>
  <si>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</si>
  <si>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</si>
  <si>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</si>
  <si>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</si>
  <si>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</si>
  <si>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</si>
  <si>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</si>
  <si>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</si>
  <si>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</si>
  <si>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</si>
  <si>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</si>
  <si>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</si>
  <si>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</si>
  <si>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</si>
  <si>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</si>
  <si>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</si>
  <si>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</si>
  <si>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</si>
  <si>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</si>
  <si>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</si>
  <si>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</si>
  <si>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</si>
  <si>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</si>
  <si>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</si>
  <si>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</si>
  <si>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</si>
  <si>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</si>
  <si>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</si>
  <si>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</si>
  <si>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</si>
  <si>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</si>
  <si>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</si>
  <si>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</si>
  <si>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</si>
  <si>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</si>
  <si>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</si>
  <si>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</si>
  <si>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</si>
  <si>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</si>
  <si>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</si>
  <si>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</si>
  <si>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</si>
  <si>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</si>
  <si>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</si>
  <si>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</si>
  <si>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</si>
  <si>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</si>
  <si>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</si>
  <si>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</si>
  <si>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</si>
  <si>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</si>
  <si>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</si>
  <si>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</si>
  <si>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</si>
  <si>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</si>
  <si>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</si>
  <si>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</si>
  <si>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</si>
  <si>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</si>
  <si>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</si>
  <si>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</si>
  <si>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</si>
  <si>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</si>
  <si>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</si>
  <si>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</si>
  <si>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</si>
  <si>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</si>
  <si>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</si>
  <si>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</si>
  <si>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</si>
  <si>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</si>
  <si>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</si>
  <si>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</si>
  <si>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</si>
  <si>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</si>
  <si>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</si>
  <si>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</si>
  <si>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</si>
  <si>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</si>
  <si>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</si>
  <si>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</si>
  <si>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</si>
  <si>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</si>
  <si>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</si>
  <si>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</si>
  <si>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</si>
  <si>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</si>
  <si>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</si>
  <si>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</si>
  <si>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</si>
  <si>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</si>
  <si>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</si>
  <si>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</si>
  <si>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</si>
  <si>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</si>
  <si>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</si>
  <si>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</si>
  <si>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</si>
  <si>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</si>
  <si>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</si>
  <si>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</si>
  <si>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</si>
  <si>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</si>
  <si>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</si>
  <si>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</si>
  <si>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</si>
  <si>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</si>
  <si>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</si>
  <si>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</si>
  <si>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</si>
  <si>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</si>
  <si>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</si>
  <si>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</si>
  <si>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</si>
  <si>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</si>
  <si>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</si>
  <si>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</si>
  <si>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</si>
  <si>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</si>
  <si>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</si>
  <si>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</si>
  <si>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</si>
  <si>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</si>
  <si>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</si>
  <si>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</si>
  <si>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</si>
  <si>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</si>
  <si>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</si>
  <si>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</si>
  <si>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</si>
  <si>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</si>
  <si>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</si>
  <si>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</si>
  <si>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</si>
  <si>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</si>
  <si>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</si>
  <si>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</si>
  <si>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</si>
  <si>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</si>
  <si>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</si>
  <si>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</si>
  <si>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</si>
  <si>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</si>
  <si>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</si>
  <si>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</si>
  <si>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</si>
  <si>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</si>
  <si>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</si>
  <si>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</si>
  <si>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</si>
  <si>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</si>
  <si>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</si>
  <si>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</si>
  <si>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</si>
  <si>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</si>
  <si>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</si>
  <si>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</si>
  <si>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</si>
  <si>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</si>
  <si>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</si>
  <si>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</si>
  <si>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</si>
  <si>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</si>
  <si>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</si>
  <si>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</si>
  <si>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</si>
  <si>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</si>
  <si>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</si>
  <si>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</si>
  <si>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</si>
  <si>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</si>
  <si>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</si>
  <si>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</si>
  <si>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</si>
  <si>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</si>
  <si>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</si>
  <si>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</si>
  <si>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</si>
  <si>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</si>
  <si>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</si>
  <si>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</si>
  <si>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</si>
  <si>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</si>
  <si>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</si>
  <si>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</si>
  <si>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</si>
  <si>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</si>
  <si>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</si>
  <si>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</si>
  <si>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</si>
  <si>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</si>
  <si>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</si>
  <si>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</si>
  <si>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</si>
  <si>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</si>
  <si>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</si>
  <si>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</si>
  <si>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</si>
  <si>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</si>
  <si>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</si>
  <si>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</si>
  <si>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</si>
  <si>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</si>
  <si>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</si>
  <si>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</si>
  <si>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</si>
  <si>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</si>
  <si>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</si>
  <si>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</si>
  <si>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</si>
  <si>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</si>
  <si>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</si>
  <si>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</si>
  <si>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</si>
  <si>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</si>
  <si>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</si>
  <si>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</si>
  <si>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</si>
  <si>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</si>
  <si>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</si>
  <si>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</si>
  <si>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</si>
  <si>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</si>
  <si>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</si>
  <si>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</si>
  <si>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</si>
  <si>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</si>
  <si>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</si>
  <si>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</si>
  <si>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</si>
  <si>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</si>
  <si>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</si>
  <si>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</si>
  <si>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</si>
  <si>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</si>
  <si>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</si>
  <si>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</si>
  <si>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</si>
  <si>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</si>
  <si>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</si>
  <si>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</si>
  <si>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</si>
  <si>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</si>
  <si>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</si>
  <si>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</si>
  <si>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</si>
  <si>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</si>
  <si>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</si>
  <si>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</si>
  <si>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</si>
  <si>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</si>
  <si>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</si>
  <si>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</si>
  <si>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</si>
  <si>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</si>
  <si>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</si>
  <si>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</si>
  <si>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</si>
  <si>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</si>
  <si>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</si>
  <si>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</si>
  <si>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</si>
  <si>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</si>
  <si>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</si>
  <si>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</si>
  <si>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</si>
  <si>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</si>
  <si>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</si>
  <si>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</si>
  <si>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</si>
  <si>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</si>
  <si>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</si>
  <si>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</si>
  <si>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</si>
  <si>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</si>
  <si>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</si>
  <si>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</si>
  <si>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</si>
  <si>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</si>
  <si>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</si>
  <si>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</si>
  <si>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</si>
  <si>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</si>
  <si>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</si>
  <si>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</si>
  <si>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</si>
  <si>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</si>
  <si>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</si>
  <si>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</si>
  <si>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</si>
  <si>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</si>
  <si>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</si>
  <si>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</si>
  <si>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</si>
  <si>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</si>
  <si>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</si>
  <si>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</si>
  <si>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</si>
  <si>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</si>
  <si>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</si>
  <si>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</si>
  <si>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</si>
  <si>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</si>
  <si>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</si>
  <si>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</si>
  <si>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</si>
  <si>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</si>
  <si>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</si>
  <si>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</si>
  <si>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</si>
  <si>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</si>
  <si>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</si>
  <si>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</si>
  <si>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</si>
  <si>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</si>
  <si>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</si>
  <si>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</si>
  <si>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</si>
  <si>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</si>
  <si>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</si>
  <si>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</si>
  <si>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</si>
  <si>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</si>
  <si>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</si>
  <si>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</si>
  <si>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</si>
  <si>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</si>
  <si>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</si>
  <si>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</si>
  <si>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</si>
  <si>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</si>
  <si>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</si>
  <si>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</si>
  <si>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</si>
  <si>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</si>
  <si>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</si>
  <si>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</si>
  <si>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</si>
  <si>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</si>
  <si>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</si>
  <si>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</si>
  <si>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</si>
  <si>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</si>
  <si>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</si>
  <si>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</si>
  <si>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</si>
  <si>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</si>
  <si>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</si>
  <si>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</si>
  <si>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</si>
  <si>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</si>
  <si>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</si>
  <si>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</si>
  <si>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</si>
  <si>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</si>
  <si>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</si>
  <si>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</si>
  <si>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</si>
  <si>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</si>
  <si>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</si>
  <si>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</si>
  <si>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</si>
  <si>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</si>
  <si>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</si>
  <si>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</si>
  <si>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</si>
  <si>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</si>
  <si>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</si>
  <si>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</si>
  <si>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</si>
  <si>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</si>
  <si>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</si>
  <si>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</si>
  <si>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</si>
  <si>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</si>
  <si>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</si>
  <si>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</si>
  <si>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</si>
  <si>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</si>
  <si>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</si>
  <si>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</si>
  <si>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</si>
  <si>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</si>
  <si>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</si>
  <si>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</si>
  <si>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</si>
  <si>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</si>
  <si>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</si>
  <si>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</si>
  <si>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</si>
  <si>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</si>
  <si>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</si>
  <si>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</si>
  <si>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</si>
  <si>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</si>
  <si>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</si>
  <si>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</si>
  <si>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</si>
  <si>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</si>
  <si>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</si>
  <si>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</si>
  <si>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</si>
  <si>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</si>
  <si>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</si>
  <si>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</si>
  <si>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</si>
  <si>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</si>
  <si>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</si>
  <si>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</si>
  <si>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</si>
  <si>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</si>
  <si>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</si>
  <si>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</si>
  <si>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</si>
  <si>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</si>
  <si>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</si>
  <si>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</si>
  <si>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</si>
  <si>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</si>
  <si>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</si>
  <si>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</si>
  <si>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</si>
  <si>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</si>
  <si>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</si>
  <si>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</si>
  <si>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</si>
  <si>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</si>
  <si>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</si>
  <si>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</si>
  <si>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</si>
  <si>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</si>
  <si>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</si>
  <si>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</si>
  <si>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</si>
  <si>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</si>
  <si>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</si>
  <si>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</si>
  <si>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</si>
  <si>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</si>
  <si>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</si>
  <si>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</si>
  <si>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</si>
  <si>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</si>
  <si>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</si>
  <si>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</si>
  <si>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</si>
  <si>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</si>
  <si>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</si>
  <si>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</si>
  <si>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</si>
  <si>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</si>
  <si>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</si>
  <si>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</si>
  <si>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</si>
  <si>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</si>
  <si>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</si>
  <si>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</si>
  <si>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</si>
  <si>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</si>
  <si>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</si>
  <si>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</si>
  <si>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</si>
  <si>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</si>
  <si>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</si>
  <si>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</si>
  <si>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</si>
  <si>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</si>
  <si>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</si>
  <si>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</si>
  <si>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</si>
  <si>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</si>
  <si>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</si>
  <si>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</si>
  <si>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</si>
  <si>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</si>
  <si>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</si>
  <si>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</si>
  <si>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</si>
  <si>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</si>
  <si>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</si>
  <si>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</si>
  <si>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</si>
  <si>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</si>
  <si>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</si>
  <si>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</si>
  <si>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</si>
  <si>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</si>
  <si>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</si>
  <si>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</si>
  <si>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</si>
  <si>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</si>
  <si>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</si>
  <si>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</si>
  <si>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</si>
  <si>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</si>
  <si>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</si>
  <si>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</si>
  <si>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</si>
  <si>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</si>
  <si>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</si>
  <si>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</si>
  <si>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</si>
  <si>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</si>
  <si>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</si>
  <si>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</si>
  <si>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</si>
  <si>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</si>
  <si>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</si>
  <si>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</si>
  <si>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</si>
  <si>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</si>
  <si>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</si>
  <si>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</si>
  <si>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</si>
  <si>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</si>
  <si>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</si>
  <si>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</si>
  <si>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</si>
  <si>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</si>
  <si>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</si>
  <si>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</si>
  <si>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</si>
  <si>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</si>
  <si>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</si>
  <si>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</si>
  <si>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</si>
  <si>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</si>
  <si>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</si>
  <si>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</si>
  <si>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</si>
  <si>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</si>
  <si>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</si>
  <si>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</si>
  <si>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</si>
  <si>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</si>
  <si>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</si>
  <si>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</si>
  <si>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</si>
  <si>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</si>
  <si>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</si>
  <si>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</si>
  <si>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</si>
  <si>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</si>
  <si>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</si>
  <si>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</si>
  <si>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</si>
  <si>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</si>
  <si>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</si>
  <si>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</si>
  <si>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</si>
  <si>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</si>
  <si>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</si>
  <si>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</si>
  <si>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</si>
  <si>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</si>
  <si>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</si>
  <si>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</si>
  <si>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</si>
  <si>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</si>
  <si>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</si>
  <si>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</si>
  <si>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</si>
  <si>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</si>
  <si>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</si>
  <si>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</si>
  <si>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</si>
  <si>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</si>
  <si>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</si>
  <si>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</si>
  <si>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</si>
  <si>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</si>
  <si>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</si>
  <si>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</si>
  <si>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</si>
  <si>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</si>
  <si>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</si>
  <si>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</si>
  <si>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</si>
  <si>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</si>
  <si>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</si>
  <si>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</si>
  <si>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</si>
  <si>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</si>
  <si>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</si>
  <si>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</si>
  <si>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</si>
  <si>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</si>
  <si>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</si>
  <si>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</si>
  <si>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</si>
  <si>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</si>
  <si>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</si>
  <si>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</si>
  <si>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</si>
  <si>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</si>
  <si>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</si>
  <si>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</si>
  <si>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</si>
  <si>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</si>
  <si>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</si>
  <si>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</si>
  <si>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</si>
  <si>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</si>
  <si>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</si>
  <si>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</si>
  <si>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</si>
  <si>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</si>
  <si>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</si>
  <si>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</si>
  <si>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</si>
  <si>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</si>
  <si>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</si>
  <si>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</si>
  <si>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</si>
  <si>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</si>
  <si>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</si>
  <si>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</si>
  <si>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</si>
  <si>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</si>
  <si>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</si>
  <si>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</si>
  <si>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</si>
  <si>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</si>
  <si>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</si>
  <si>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</si>
  <si>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</si>
  <si>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</si>
  <si>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</si>
  <si>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</si>
  <si>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</si>
  <si>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</si>
  <si>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</si>
  <si>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</si>
  <si>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</si>
  <si>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</si>
  <si>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</si>
  <si>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</si>
  <si>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</si>
  <si>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</si>
  <si>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</si>
  <si>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</si>
  <si>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</si>
  <si>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</si>
  <si>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</si>
  <si>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</si>
  <si>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</si>
  <si>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</si>
  <si>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</si>
  <si>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</si>
  <si>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</si>
  <si>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</si>
  <si>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</si>
  <si>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</si>
  <si>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</si>
  <si>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</si>
  <si>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</si>
  <si>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</si>
  <si>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</si>
  <si>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</si>
  <si>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</si>
  <si>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</si>
  <si>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</si>
  <si>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</si>
  <si>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</si>
  <si>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</si>
  <si>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</si>
  <si>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</si>
  <si>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</si>
  <si>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</si>
  <si>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</si>
  <si>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</si>
  <si>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</si>
  <si>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</si>
  <si>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</si>
  <si>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</si>
  <si>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</si>
  <si>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</si>
  <si>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</si>
  <si>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</si>
  <si>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</si>
  <si>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</si>
  <si>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</si>
  <si>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</si>
  <si>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</si>
  <si>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</si>
  <si>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</si>
  <si>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</si>
  <si>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</si>
  <si>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</si>
  <si>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</si>
  <si>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</si>
  <si>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</si>
  <si>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</si>
  <si>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</si>
  <si>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</si>
  <si>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</si>
  <si>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</si>
  <si>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</si>
  <si>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</si>
  <si>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</si>
  <si>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</si>
  <si>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</si>
  <si>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</si>
  <si>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</si>
  <si>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</si>
  <si>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</si>
  <si>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</si>
  <si>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</si>
  <si>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</si>
  <si>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</si>
  <si>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</si>
  <si>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</si>
  <si>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</si>
  <si>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</si>
  <si>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</si>
  <si>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</si>
  <si>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</si>
  <si>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</si>
  <si>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</si>
  <si>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</si>
  <si>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</si>
  <si>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</si>
  <si>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</si>
  <si>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</si>
  <si>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</si>
  <si>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</si>
  <si>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</si>
  <si>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</si>
  <si>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</si>
  <si>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</si>
  <si>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</si>
  <si>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</si>
  <si>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</si>
  <si>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</si>
  <si>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</si>
  <si>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</si>
  <si>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</si>
  <si>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</si>
  <si>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</si>
  <si>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</si>
  <si>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</si>
  <si>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</si>
  <si>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</si>
  <si>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</si>
  <si>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</si>
  <si>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</si>
  <si>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</si>
  <si>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</si>
  <si>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</si>
  <si>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</si>
  <si>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</si>
  <si>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</si>
  <si>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</si>
  <si>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</si>
  <si>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</si>
  <si>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</si>
  <si>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</si>
  <si>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</si>
  <si>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</si>
  <si>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</si>
  <si>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</si>
  <si>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</si>
  <si>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</si>
  <si>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</si>
  <si>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</si>
  <si>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</si>
  <si>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</si>
  <si>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</si>
  <si>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</si>
  <si>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</si>
  <si>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</si>
  <si>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</si>
  <si>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</si>
  <si>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</si>
  <si>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</si>
  <si>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</si>
  <si>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</si>
  <si>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</si>
  <si>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</si>
  <si>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</si>
  <si>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</si>
  <si>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</si>
  <si>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</si>
  <si>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</si>
  <si>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</si>
  <si>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</si>
  <si>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</si>
  <si>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</si>
  <si>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</si>
  <si>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</si>
  <si>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</si>
  <si>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</si>
  <si>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</si>
  <si>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</si>
  <si>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</si>
  <si>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</si>
  <si>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</si>
  <si>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</si>
  <si>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</si>
  <si>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</si>
  <si>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</si>
  <si>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</si>
  <si>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</si>
  <si>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</si>
  <si>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</si>
  <si>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</si>
  <si>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</si>
  <si>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</si>
  <si>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</si>
  <si>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</si>
  <si>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</si>
  <si>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</si>
  <si>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</si>
  <si>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</si>
  <si>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</si>
  <si>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</si>
  <si>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</si>
  <si>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</si>
  <si>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</si>
  <si>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</si>
  <si>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</si>
  <si>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</si>
  <si>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</si>
  <si>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</si>
  <si>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</si>
  <si>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</si>
  <si>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</si>
  <si>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</si>
  <si>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</si>
  <si>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</si>
  <si>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</si>
  <si>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</si>
  <si>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</si>
  <si>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</si>
  <si>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</si>
  <si>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</si>
  <si>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</si>
  <si>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</si>
  <si>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</si>
  <si>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</si>
  <si>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</si>
  <si>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</si>
  <si>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</si>
  <si>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</si>
  <si>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</si>
  <si>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</si>
  <si>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</si>
  <si>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</si>
  <si>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</si>
  <si>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</si>
  <si>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</si>
  <si>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</si>
  <si>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</si>
  <si>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</si>
  <si>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</si>
  <si>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</si>
  <si>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</si>
  <si>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</si>
  <si>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</si>
  <si>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</si>
  <si>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</si>
  <si>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</si>
  <si>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</si>
  <si>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</si>
  <si>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</si>
  <si>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</si>
  <si>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</si>
  <si>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</si>
  <si>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</si>
  <si>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</si>
  <si>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</si>
  <si>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</si>
  <si>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</si>
  <si>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</si>
  <si>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</si>
  <si>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</si>
  <si>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</si>
  <si>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</si>
  <si>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</si>
  <si>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</si>
  <si>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</si>
  <si>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</si>
  <si>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</si>
  <si>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</si>
  <si>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</si>
  <si>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</si>
  <si>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</si>
  <si>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</si>
  <si>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</si>
  <si>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</si>
  <si>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</si>
  <si>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</si>
  <si>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</si>
  <si>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</si>
  <si>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</si>
  <si>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</si>
  <si>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</si>
  <si>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</si>
  <si>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</si>
  <si>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</si>
  <si>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</si>
  <si>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</si>
  <si>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</si>
  <si>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</si>
  <si>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</si>
  <si>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</si>
  <si>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</si>
  <si>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</si>
  <si>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</si>
  <si>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</si>
  <si>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</si>
  <si>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</si>
  <si>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</si>
  <si>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</si>
  <si>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</si>
  <si>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</si>
  <si>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</si>
  <si>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</si>
  <si>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</si>
  <si>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</si>
  <si>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</si>
  <si>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</si>
  <si>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</si>
  <si>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</si>
  <si>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</si>
  <si>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</si>
  <si>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</si>
  <si>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</si>
  <si>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</si>
  <si>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</si>
  <si>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</si>
  <si>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</si>
  <si>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</si>
  <si>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</si>
  <si>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</si>
  <si>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</si>
  <si>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</si>
  <si>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</si>
  <si>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</si>
  <si>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</si>
  <si>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</si>
  <si>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</si>
  <si>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</si>
  <si>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</si>
  <si>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</si>
  <si>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</si>
  <si>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</si>
  <si>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</si>
  <si>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</si>
  <si>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</si>
  <si>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</si>
  <si>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</si>
  <si>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</si>
  <si>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</si>
  <si>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</si>
  <si>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</si>
  <si>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</si>
  <si>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</si>
  <si>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</si>
  <si>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</si>
  <si>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</si>
  <si>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</si>
  <si>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</si>
  <si>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</si>
  <si>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</si>
  <si>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</si>
  <si>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</si>
  <si>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</si>
  <si>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</si>
  <si>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</si>
  <si>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</si>
  <si>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</si>
  <si>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</si>
  <si>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</si>
  <si>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</si>
  <si>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</si>
  <si>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</si>
  <si>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</si>
  <si>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</si>
  <si>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</si>
  <si>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</si>
  <si>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</si>
  <si>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</si>
  <si>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</si>
  <si>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</si>
  <si>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</si>
  <si>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</si>
  <si>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</si>
  <si>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</si>
  <si>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</si>
  <si>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</si>
  <si>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</si>
  <si>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</si>
  <si>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</si>
  <si>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</si>
  <si>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</si>
  <si>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</si>
  <si>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</si>
  <si>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</si>
  <si>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</si>
  <si>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</si>
  <si>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</si>
  <si>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</si>
  <si>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</si>
  <si>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</si>
  <si>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</si>
  <si>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</si>
  <si>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</si>
  <si>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</si>
  <si>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</si>
  <si>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</si>
  <si>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</si>
  <si>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</si>
  <si>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</si>
  <si>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</si>
  <si>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</si>
  <si>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</si>
  <si>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</si>
  <si>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</si>
  <si>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</si>
  <si>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</si>
  <si>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</si>
  <si>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</si>
  <si>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</si>
  <si>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</si>
  <si>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</si>
  <si>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</si>
  <si>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</si>
  <si>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</si>
  <si>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</si>
  <si>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</si>
  <si>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</si>
  <si>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</si>
  <si>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</si>
  <si>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</si>
  <si>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</si>
  <si>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</si>
  <si>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</si>
  <si>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</si>
  <si>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</si>
  <si>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</si>
  <si>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</si>
  <si>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</si>
  <si>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</si>
  <si>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</si>
  <si>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</si>
  <si>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</si>
  <si>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</si>
  <si>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</si>
  <si>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</si>
  <si>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</si>
  <si>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</si>
  <si>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</si>
  <si>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</si>
  <si>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</si>
  <si>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</si>
  <si>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</si>
  <si>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</si>
  <si>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</si>
  <si>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</si>
  <si>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</si>
  <si>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</si>
  <si>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</si>
  <si>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</si>
  <si>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</si>
  <si>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</si>
  <si>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</si>
  <si>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</si>
  <si>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</si>
  <si>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</si>
  <si>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</si>
  <si>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</si>
  <si>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</si>
  <si>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</si>
  <si>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</si>
  <si>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</si>
  <si>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</si>
  <si>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</si>
  <si>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</si>
  <si>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</si>
  <si>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</si>
  <si>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</si>
  <si>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</si>
  <si>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</si>
  <si>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</si>
  <si>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</si>
  <si>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</si>
  <si>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</si>
  <si>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</si>
  <si>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</si>
  <si>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</si>
  <si>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</si>
  <si>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</si>
  <si>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</si>
  <si>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</si>
  <si>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</si>
  <si>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</si>
  <si>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</si>
  <si>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</si>
  <si>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</si>
  <si>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</si>
  <si>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</si>
  <si>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</si>
  <si>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</si>
  <si>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</si>
  <si>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</si>
  <si>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</si>
  <si>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</si>
  <si>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</si>
  <si>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</si>
  <si>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</si>
  <si>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</si>
  <si>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</si>
  <si>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</si>
  <si>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</si>
  <si>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</si>
  <si>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</si>
  <si>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</si>
  <si>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</si>
  <si>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</si>
  <si>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</si>
  <si>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</si>
  <si>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</si>
  <si>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</si>
  <si>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</si>
  <si>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</si>
  <si>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</si>
  <si>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</si>
  <si>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</si>
  <si>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</si>
  <si>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</si>
  <si>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</si>
  <si>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</si>
  <si>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</si>
  <si>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</si>
  <si>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</si>
  <si>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</si>
  <si>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</si>
  <si>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</si>
  <si>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</si>
  <si>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</si>
  <si>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</si>
  <si>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</si>
  <si>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</si>
  <si>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</si>
  <si>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</si>
  <si>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</si>
  <si>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</si>
  <si>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</si>
  <si>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</si>
  <si>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</si>
  <si>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</si>
  <si>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</si>
  <si>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</si>
  <si>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</si>
  <si>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</si>
  <si>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</si>
  <si>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</si>
  <si>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</si>
  <si>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</si>
  <si>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</si>
  <si>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</si>
  <si>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</si>
  <si>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</si>
  <si>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</si>
  <si>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</si>
  <si>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</si>
  <si>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</si>
  <si>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</si>
  <si>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</si>
  <si>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</si>
  <si>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</si>
  <si>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</si>
  <si>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</si>
  <si>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</si>
  <si>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</si>
  <si>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</si>
  <si>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</si>
  <si>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</si>
  <si>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</si>
  <si>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</si>
  <si>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</si>
  <si>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</si>
  <si>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</si>
  <si>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</si>
  <si>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</si>
  <si>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</si>
  <si>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</si>
  <si>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</si>
  <si>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</si>
  <si>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</si>
  <si>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</si>
  <si>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</si>
  <si>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</si>
  <si>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</si>
  <si>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</si>
  <si>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</si>
  <si>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</si>
  <si>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</si>
  <si>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</si>
  <si>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</si>
  <si>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</si>
  <si>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</si>
  <si>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</si>
  <si>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</si>
  <si>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</si>
  <si>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</si>
  <si>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</si>
  <si>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</si>
  <si>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</si>
  <si>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</si>
  <si>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</si>
  <si>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</si>
  <si>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</si>
  <si>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</si>
  <si>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</si>
  <si>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</si>
  <si>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</si>
  <si>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</si>
  <si>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</si>
  <si>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</si>
  <si>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</si>
  <si>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</si>
  <si>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</si>
  <si>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</si>
  <si>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</si>
  <si>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</si>
  <si>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</si>
  <si>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</si>
  <si>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</si>
  <si>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</si>
  <si>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</si>
  <si>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</si>
  <si>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</si>
  <si>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</si>
  <si>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</si>
  <si>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</si>
  <si>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</si>
  <si>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</si>
  <si>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</si>
  <si>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</si>
  <si>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</si>
  <si>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</si>
  <si>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</si>
  <si>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</si>
  <si>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</si>
  <si>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</si>
  <si>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</si>
  <si>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</si>
  <si>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</si>
  <si>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</si>
  <si>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</si>
  <si>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</si>
  <si>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</si>
  <si>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</si>
  <si>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</si>
  <si>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</si>
  <si>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</si>
  <si>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</si>
  <si>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</si>
  <si>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</si>
  <si>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</si>
  <si>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</si>
  <si>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</si>
  <si>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</si>
  <si>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</si>
  <si>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</si>
  <si>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</si>
  <si>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</si>
  <si>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</si>
  <si>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</si>
  <si>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</si>
  <si>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</si>
  <si>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</si>
  <si>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</si>
  <si>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</si>
  <si>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</si>
  <si>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</si>
  <si>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</si>
  <si>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</si>
  <si>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</si>
  <si>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</si>
  <si>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</si>
  <si>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</si>
  <si>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</si>
  <si>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</si>
  <si>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</si>
  <si>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</si>
  <si>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</si>
  <si>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</si>
  <si>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</si>
  <si>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</si>
  <si>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</si>
  <si>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</si>
  <si>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</si>
  <si>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</si>
  <si>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</si>
  <si>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</si>
  <si>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</si>
  <si>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</si>
  <si>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</si>
  <si>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</si>
  <si>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</si>
  <si>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</si>
  <si>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</si>
  <si>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</si>
  <si>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</si>
  <si>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</si>
  <si>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</si>
  <si>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</si>
  <si>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</si>
  <si>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</si>
  <si>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</si>
  <si>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</si>
  <si>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</si>
  <si>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</si>
  <si>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</si>
  <si>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</si>
  <si>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</si>
  <si>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</si>
  <si>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</si>
  <si>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</si>
  <si>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</si>
  <si>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</si>
  <si>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</si>
  <si>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</si>
  <si>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</si>
  <si>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</si>
  <si>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</si>
  <si>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</si>
  <si>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</si>
  <si>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</si>
  <si>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</si>
  <si>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</si>
  <si>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</si>
  <si>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</si>
  <si>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</si>
  <si>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</si>
  <si>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</si>
  <si>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</si>
  <si>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</si>
  <si>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</si>
  <si>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</si>
  <si>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</si>
  <si>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</si>
  <si>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</si>
  <si>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</si>
  <si>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</si>
  <si>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</si>
  <si>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</si>
  <si>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</si>
  <si>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</si>
  <si>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</si>
  <si>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</si>
  <si>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</si>
  <si>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</si>
  <si>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</si>
  <si>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</si>
  <si>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</si>
  <si>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</si>
  <si>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</si>
  <si>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</si>
  <si>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</si>
  <si>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</si>
  <si>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</si>
  <si>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</si>
  <si>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</si>
  <si>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</si>
  <si>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</si>
  <si>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</si>
  <si>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</si>
  <si>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</si>
  <si>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</si>
  <si>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</si>
  <si>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</si>
  <si>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</si>
  <si>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</si>
  <si>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</si>
  <si>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</si>
  <si>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</si>
  <si>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</si>
  <si>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</si>
  <si>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</si>
  <si>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</si>
  <si>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</si>
  <si>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</si>
  <si>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</si>
  <si>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</si>
  <si>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</si>
  <si>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</si>
  <si>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</si>
  <si>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</si>
  <si>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</si>
  <si>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</si>
  <si>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</si>
  <si>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</si>
  <si>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</si>
  <si>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</si>
  <si>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</si>
  <si>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</si>
  <si>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</si>
  <si>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</si>
  <si>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</si>
  <si>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</si>
  <si>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</si>
  <si>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</si>
  <si>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</si>
  <si>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</si>
  <si>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</si>
  <si>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</si>
  <si>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</si>
  <si>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</si>
  <si>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</si>
  <si>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</si>
  <si>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</si>
  <si>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</si>
  <si>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</si>
  <si>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</si>
  <si>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</si>
  <si>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</si>
  <si>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</si>
  <si>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</si>
  <si>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</si>
  <si>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</si>
  <si>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</si>
  <si>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</si>
  <si>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</si>
  <si>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</si>
  <si>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</si>
  <si>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</si>
  <si>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</si>
  <si>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</si>
  <si>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</si>
  <si>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</si>
  <si>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</si>
  <si>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</si>
  <si>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</si>
  <si>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</si>
  <si>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</si>
  <si>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</si>
  <si>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</si>
  <si>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</si>
  <si>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</si>
  <si>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</si>
  <si>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</si>
  <si>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</si>
  <si>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</si>
  <si>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</si>
  <si>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</si>
  <si>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</si>
  <si>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</si>
  <si>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</si>
  <si>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</si>
  <si>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</si>
  <si>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</si>
  <si>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</si>
  <si>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</si>
  <si>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</si>
  <si>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</si>
  <si>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</si>
  <si>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</si>
  <si>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</si>
  <si>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</si>
  <si>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</si>
  <si>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</si>
  <si>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</si>
  <si>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</si>
  <si>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</si>
  <si>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</si>
  <si>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</si>
  <si>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</si>
  <si>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</si>
  <si>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</si>
  <si>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</si>
  <si>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</si>
  <si>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</si>
  <si>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</si>
  <si>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</si>
  <si>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</si>
  <si>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</si>
  <si>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</si>
  <si>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</si>
  <si>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</si>
  <si>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</si>
  <si>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</si>
  <si>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</si>
  <si>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</si>
  <si>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</si>
  <si>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</si>
  <si>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</si>
  <si>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</si>
  <si>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</si>
  <si>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</si>
  <si>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</si>
  <si>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</si>
  <si>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</si>
  <si>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</si>
  <si>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</si>
  <si>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</si>
  <si>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</si>
  <si>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</si>
  <si>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</si>
  <si>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</si>
  <si>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</si>
  <si>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</si>
  <si>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</si>
  <si>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</si>
  <si>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</si>
  <si>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</si>
  <si>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</si>
  <si>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</si>
  <si>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</si>
  <si>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</si>
  <si>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</si>
  <si>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</si>
  <si>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</si>
  <si>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</si>
  <si>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</si>
  <si>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</si>
  <si>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</si>
  <si>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</si>
  <si>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</si>
  <si>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</si>
  <si>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</si>
  <si>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</si>
  <si>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</si>
  <si>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</si>
  <si>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</si>
  <si>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</si>
  <si>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</si>
  <si>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</si>
  <si>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</si>
  <si>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</si>
  <si>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</si>
  <si>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</si>
  <si>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</si>
  <si>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</si>
  <si>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</si>
  <si>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</si>
  <si>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</si>
  <si>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</si>
  <si>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</si>
  <si>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</si>
  <si>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</si>
  <si>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</si>
  <si>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</si>
  <si>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</si>
  <si>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</si>
  <si>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</si>
  <si>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</si>
  <si>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</si>
  <si>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</si>
  <si>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</si>
  <si>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</si>
  <si>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</si>
  <si>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</si>
  <si>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</si>
  <si>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</si>
  <si>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</si>
  <si>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</si>
  <si>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</si>
  <si>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</si>
  <si>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</si>
  <si>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</si>
  <si>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</si>
  <si>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</si>
  <si>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</si>
  <si>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</si>
  <si>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</si>
  <si>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</si>
  <si>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</si>
  <si>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</si>
  <si>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</si>
  <si>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</si>
  <si>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</si>
  <si>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</si>
  <si>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</si>
  <si>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</si>
  <si>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</si>
  <si>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</si>
  <si>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</si>
  <si>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</si>
  <si>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</si>
  <si>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</si>
  <si>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</si>
  <si>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</si>
  <si>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</si>
  <si>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</si>
  <si>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</si>
  <si>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</si>
  <si>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</si>
  <si>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</si>
  <si>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</si>
  <si>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</si>
  <si>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</si>
  <si>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</si>
  <si>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</si>
  <si>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</si>
  <si>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</si>
  <si>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</si>
  <si>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</si>
  <si>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</si>
  <si>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</si>
  <si>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</si>
  <si>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</si>
  <si>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</si>
  <si>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</si>
  <si>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</si>
  <si>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</si>
  <si>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</si>
  <si>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</si>
  <si>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</si>
  <si>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</si>
  <si>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</si>
  <si>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</si>
  <si>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</si>
  <si>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</si>
  <si>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</si>
  <si>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</si>
  <si>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</si>
  <si>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</si>
  <si>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</si>
  <si>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</si>
  <si>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</si>
  <si>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</si>
  <si>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</si>
  <si>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</si>
  <si>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</si>
  <si>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</si>
  <si>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</si>
  <si>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</si>
  <si>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</si>
  <si>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</si>
  <si>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</si>
  <si>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</si>
  <si>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</si>
  <si>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</si>
  <si>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</si>
  <si>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</si>
  <si>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</si>
  <si>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</si>
  <si>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</si>
  <si>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</si>
  <si>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</si>
  <si>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</si>
  <si>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</si>
  <si>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</si>
  <si>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</si>
  <si>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</si>
  <si>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</si>
  <si>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</si>
  <si>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</si>
  <si>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</si>
  <si>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</si>
  <si>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</si>
  <si>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</si>
  <si>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</si>
  <si>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</si>
  <si>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</si>
  <si>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</si>
  <si>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</si>
  <si>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</si>
  <si>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</si>
  <si>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</si>
  <si>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</si>
  <si>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</si>
  <si>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</si>
  <si>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</si>
  <si>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</si>
  <si>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</si>
  <si>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</si>
  <si>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</si>
  <si>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</si>
  <si>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</si>
  <si>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</si>
  <si>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</si>
  <si>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</si>
  <si>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</si>
  <si>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</si>
  <si>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</si>
  <si>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</si>
  <si>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</si>
  <si>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</si>
  <si>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</si>
  <si>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</si>
  <si>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</si>
  <si>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</si>
  <si>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</si>
  <si>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</si>
  <si>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</si>
  <si>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</si>
  <si>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</si>
  <si>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</si>
  <si>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</si>
  <si>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</si>
  <si>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</si>
  <si>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</si>
  <si>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</si>
  <si>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</si>
  <si>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</si>
  <si>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</si>
  <si>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</si>
  <si>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</si>
  <si>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</si>
  <si>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</si>
  <si>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</si>
  <si>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</si>
  <si>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</si>
  <si>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</si>
  <si>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</si>
  <si>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</si>
  <si>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</si>
  <si>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</si>
  <si>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</si>
  <si>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</si>
  <si>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</si>
  <si>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</si>
  <si>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</si>
  <si>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</si>
  <si>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</si>
  <si>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</si>
  <si>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</si>
  <si>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</si>
  <si>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</si>
  <si>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</si>
  <si>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</si>
  <si>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</si>
  <si>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</si>
  <si>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</si>
  <si>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</si>
  <si>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</si>
  <si>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</si>
  <si>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</si>
  <si>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</si>
  <si>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</si>
  <si>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</si>
  <si>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</si>
  <si>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</si>
  <si>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</si>
  <si>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</si>
  <si>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</si>
  <si>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</si>
  <si>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</si>
  <si>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</si>
  <si>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</si>
  <si>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</si>
  <si>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</si>
  <si>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</si>
  <si>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</si>
  <si>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</si>
  <si>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</si>
  <si>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</si>
  <si>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</si>
  <si>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</si>
  <si>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</si>
  <si>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</si>
  <si>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</si>
  <si>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</si>
  <si>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</si>
  <si>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</si>
  <si>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</si>
  <si>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</si>
  <si>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</si>
  <si>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</si>
  <si>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</si>
  <si>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</si>
  <si>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</si>
  <si>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</si>
  <si>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</si>
  <si>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</si>
  <si>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</si>
  <si>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</si>
  <si>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</si>
  <si>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</si>
  <si>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</si>
  <si>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</si>
  <si>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</si>
  <si>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</si>
  <si>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</si>
  <si>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</si>
  <si>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</si>
  <si>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</si>
  <si>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</si>
  <si>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</si>
  <si>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</si>
  <si>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</si>
  <si>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</si>
  <si>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</si>
  <si>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</si>
  <si>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</si>
  <si>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</si>
  <si>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</si>
  <si>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</si>
  <si>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</si>
  <si>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</si>
  <si>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</si>
  <si>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</si>
  <si>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</si>
  <si>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</si>
  <si>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</si>
  <si>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</si>
  <si>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</si>
  <si>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</si>
  <si>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</si>
  <si>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</si>
  <si>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</si>
  <si>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</si>
  <si>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</si>
  <si>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</si>
  <si>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</si>
  <si>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</si>
  <si>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</si>
  <si>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</si>
  <si>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</si>
  <si>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</si>
  <si>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</si>
  <si>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</si>
  <si>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</si>
  <si>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</si>
  <si>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</si>
  <si>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</si>
  <si>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</si>
  <si>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</si>
  <si>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</si>
  <si>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</si>
  <si>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</si>
  <si>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</si>
  <si>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</si>
  <si>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</si>
  <si>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</si>
  <si>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</si>
  <si>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</si>
  <si>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</si>
  <si>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</si>
  <si>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</si>
  <si>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</si>
  <si>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</si>
  <si>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</si>
  <si>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</si>
  <si>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</si>
  <si>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</si>
  <si>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</si>
  <si>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</si>
  <si>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</si>
  <si>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</si>
  <si>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</si>
  <si>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</si>
  <si>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</si>
  <si>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</si>
  <si>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</si>
  <si>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</si>
  <si>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</si>
  <si>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</si>
  <si>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</si>
  <si>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</si>
  <si>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</si>
  <si>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</si>
  <si>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</si>
  <si>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</si>
  <si>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</si>
  <si>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</si>
  <si>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</si>
  <si>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</si>
  <si>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</si>
  <si>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</si>
  <si>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</si>
  <si>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</si>
  <si>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</si>
  <si>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</si>
  <si>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</si>
  <si>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</si>
  <si>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</si>
  <si>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</si>
  <si>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</si>
  <si>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</si>
  <si>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</si>
  <si>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</si>
  <si>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</si>
  <si>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</si>
  <si>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</si>
  <si>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</si>
  <si>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</si>
  <si>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</si>
  <si>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</si>
  <si>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</si>
  <si>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</si>
  <si>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</si>
  <si>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</si>
  <si>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</si>
  <si>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</si>
  <si>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</si>
  <si>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</si>
  <si>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</si>
  <si>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</si>
  <si>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</si>
  <si>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</si>
  <si>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</si>
  <si>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</si>
  <si>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</si>
  <si>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</si>
  <si>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</si>
  <si>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</si>
  <si>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</si>
  <si>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</si>
  <si>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</si>
  <si>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</si>
  <si>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</si>
  <si>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</si>
  <si>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</si>
  <si>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</si>
  <si>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</si>
  <si>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</si>
  <si>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</si>
  <si>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</si>
  <si>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</si>
  <si>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</si>
  <si>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</si>
  <si>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</si>
  <si>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</si>
  <si>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</si>
  <si>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</si>
  <si>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</si>
  <si>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</si>
  <si>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</si>
  <si>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</si>
  <si>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</si>
  <si>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</si>
  <si>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</si>
  <si>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</si>
  <si>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</si>
  <si>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</si>
  <si>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</si>
  <si>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</si>
  <si>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</si>
  <si>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</si>
  <si>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</si>
  <si>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</si>
  <si>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</si>
  <si>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</si>
  <si>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</si>
  <si>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</si>
  <si>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</si>
  <si>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</si>
  <si>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</si>
  <si>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</si>
  <si>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</si>
  <si>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</si>
  <si>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</si>
  <si>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</si>
  <si>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</si>
  <si>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</si>
  <si>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</si>
  <si>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</si>
  <si>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</si>
  <si>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</si>
  <si>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</si>
  <si>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</si>
  <si>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</si>
  <si>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</si>
  <si>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</si>
  <si>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</si>
  <si>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</si>
  <si>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</si>
  <si>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</si>
  <si>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</si>
  <si>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</si>
  <si>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</si>
  <si>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</si>
  <si>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</si>
  <si>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</si>
  <si>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</si>
  <si>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</si>
  <si>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</si>
  <si>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</si>
  <si>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</si>
  <si>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</si>
  <si>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</si>
  <si>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</si>
  <si>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</si>
  <si>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</si>
  <si>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</si>
  <si>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</si>
  <si>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</si>
  <si>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</si>
  <si>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</si>
  <si>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</si>
  <si>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</si>
  <si>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</si>
  <si>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</si>
  <si>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</si>
  <si>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</si>
  <si>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</si>
  <si>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</si>
  <si>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</si>
  <si>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</si>
  <si>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</si>
  <si>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</si>
  <si>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</si>
  <si>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</si>
  <si>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</si>
  <si>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</si>
  <si>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</si>
  <si>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</si>
  <si>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</si>
  <si>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</si>
  <si>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</si>
  <si>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</si>
  <si>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</si>
  <si>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</si>
  <si>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</si>
  <si>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</si>
  <si>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</si>
  <si>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</si>
  <si>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</si>
  <si>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</si>
  <si>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</si>
  <si>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</si>
  <si>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</si>
  <si>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</si>
  <si>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</si>
  <si>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</si>
  <si>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</si>
  <si>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</si>
  <si>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</si>
  <si>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</si>
  <si>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</si>
  <si>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</si>
  <si>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</si>
  <si>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</si>
  <si>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</si>
  <si>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</si>
  <si>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</si>
  <si>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</si>
  <si>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</si>
  <si>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</si>
  <si>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</si>
  <si>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</si>
  <si>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</si>
  <si>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</si>
  <si>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</si>
  <si>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</si>
  <si>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</si>
  <si>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</si>
  <si>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</si>
  <si>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</si>
  <si>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</si>
  <si>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</si>
  <si>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</si>
  <si>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</si>
  <si>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</si>
  <si>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</si>
  <si>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</si>
  <si>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</si>
  <si>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</si>
  <si>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</si>
  <si>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</si>
  <si>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</si>
  <si>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</si>
  <si>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</si>
  <si>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</si>
  <si>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</si>
  <si>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</si>
  <si>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</si>
  <si>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</si>
  <si>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</si>
  <si>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</si>
  <si>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</si>
  <si>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</si>
  <si>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</si>
  <si>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</si>
  <si>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</si>
  <si>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</si>
  <si>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</si>
  <si>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</si>
  <si>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</si>
  <si>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</si>
  <si>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</si>
  <si>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</si>
  <si>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</si>
  <si>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</si>
  <si>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</si>
  <si>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</si>
  <si>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</si>
  <si>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</si>
  <si>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</si>
  <si>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</si>
  <si>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</si>
  <si>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</si>
  <si>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</si>
  <si>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</si>
  <si>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</si>
  <si>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</si>
  <si>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</si>
  <si>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</si>
  <si>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</si>
  <si>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</si>
  <si>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</si>
  <si>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</si>
  <si>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</si>
  <si>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</si>
  <si>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</si>
  <si>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</si>
  <si>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</si>
  <si>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</si>
  <si>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</si>
  <si>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</si>
  <si>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</si>
  <si>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</si>
  <si>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</si>
  <si>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</si>
  <si>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</si>
  <si>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</si>
  <si>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</si>
  <si>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</si>
  <si>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</si>
  <si>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</si>
  <si>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</si>
  <si>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</si>
  <si>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</si>
  <si>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</si>
  <si>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</si>
  <si>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</si>
  <si>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</si>
  <si>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</si>
  <si>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</si>
  <si>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</si>
  <si>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</si>
  <si>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</si>
  <si>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</si>
  <si>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</si>
  <si>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</si>
  <si>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</si>
  <si>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</si>
  <si>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</si>
  <si>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</si>
  <si>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</si>
  <si>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</si>
  <si>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</si>
  <si>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</si>
  <si>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</si>
  <si>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</si>
  <si>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</si>
  <si>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</si>
  <si>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</si>
  <si>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</si>
  <si>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</si>
  <si>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</si>
  <si>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</si>
  <si>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</si>
  <si>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</si>
  <si>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</si>
  <si>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</si>
  <si>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</si>
  <si>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</si>
  <si>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</si>
  <si>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</si>
  <si>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</si>
  <si>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</si>
  <si>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</si>
  <si>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</si>
  <si>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</si>
  <si>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</si>
  <si>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</si>
  <si>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</si>
  <si>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</si>
  <si>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</si>
  <si>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</si>
  <si>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</si>
  <si>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</si>
  <si>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</si>
  <si>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</si>
  <si>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</si>
  <si>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</si>
  <si>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</si>
  <si>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</si>
  <si>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</si>
  <si>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</si>
  <si>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</si>
  <si>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</si>
  <si>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</si>
  <si>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</si>
  <si>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</si>
  <si>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</si>
  <si>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</si>
  <si>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</si>
  <si>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</si>
  <si>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</si>
  <si>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</si>
  <si>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</si>
  <si>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</si>
  <si>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</si>
  <si>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</si>
  <si>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</si>
  <si>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</si>
  <si>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</si>
  <si>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</si>
  <si>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</si>
  <si>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</si>
  <si>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</si>
  <si>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</si>
  <si>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</si>
  <si>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</si>
  <si>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</si>
  <si>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</si>
  <si>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</si>
  <si>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</si>
  <si>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</si>
  <si>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</si>
  <si>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</si>
  <si>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</si>
  <si>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</si>
  <si>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</si>
  <si>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</si>
  <si>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</si>
  <si>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</si>
  <si>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</si>
  <si>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</si>
  <si>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</si>
  <si>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</si>
  <si>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</si>
  <si>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</si>
  <si>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</si>
  <si>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</si>
  <si>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</si>
  <si>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</si>
  <si>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</si>
  <si>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</si>
  <si>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</si>
  <si>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</si>
  <si>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</si>
  <si>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</si>
  <si>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</si>
  <si>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</si>
  <si>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</si>
  <si>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</si>
  <si>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</si>
  <si>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</si>
  <si>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</si>
  <si>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</si>
  <si>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</si>
  <si>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</si>
  <si>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</si>
  <si>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</si>
  <si>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</si>
  <si>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</si>
  <si>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</si>
  <si>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</si>
  <si>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</si>
  <si>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</si>
  <si>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</si>
  <si>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</si>
  <si>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</si>
  <si>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</si>
  <si>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</si>
  <si>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</si>
  <si>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</si>
  <si>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</si>
  <si>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</si>
  <si>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</si>
  <si>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</si>
  <si>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</si>
  <si>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</si>
  <si>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</si>
  <si>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</si>
  <si>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</si>
  <si>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</si>
  <si>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</si>
  <si>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</si>
  <si>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</si>
  <si>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</si>
  <si>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</si>
  <si>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</si>
  <si>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</si>
  <si>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</si>
  <si>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</si>
  <si>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</si>
  <si>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</si>
  <si>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</si>
  <si>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</si>
  <si>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</si>
  <si>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</si>
  <si>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</si>
  <si>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</si>
  <si>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</si>
  <si>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</si>
  <si>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</si>
  <si>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</si>
  <si>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</si>
  <si>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</si>
  <si>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</si>
  <si>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</si>
  <si>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</si>
  <si>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</si>
  <si>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</si>
  <si>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</si>
  <si>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</si>
  <si>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</si>
  <si>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</si>
  <si>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</si>
  <si>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</si>
  <si>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</si>
  <si>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</si>
  <si>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</si>
  <si>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</si>
  <si>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</si>
  <si>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</si>
  <si>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</si>
  <si>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</si>
  <si>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</si>
  <si>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</si>
  <si>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</si>
  <si>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</si>
  <si>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</si>
  <si>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</si>
  <si>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</si>
  <si>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</si>
  <si>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</si>
  <si>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</si>
  <si>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</si>
  <si>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</si>
  <si>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</si>
  <si>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</si>
  <si>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</si>
  <si>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</si>
  <si>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</si>
  <si>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</si>
  <si>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</si>
  <si>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</si>
  <si>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</si>
  <si>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</si>
  <si>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</si>
  <si>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</si>
  <si>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</si>
  <si>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</si>
  <si>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</si>
  <si>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</si>
  <si>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</si>
  <si>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</si>
  <si>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</si>
  <si>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</si>
  <si>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</si>
  <si>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</si>
  <si>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</si>
  <si>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</si>
  <si>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</si>
  <si>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</si>
  <si>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</si>
  <si>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</si>
  <si>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</si>
  <si>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</si>
  <si>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</si>
  <si>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</si>
  <si>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</si>
  <si>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</si>
  <si>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</si>
  <si>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</si>
  <si>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</si>
  <si>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</si>
  <si>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</si>
  <si>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</si>
  <si>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</si>
  <si>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</si>
  <si>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</si>
  <si>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</si>
  <si>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</si>
  <si>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</si>
  <si>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</si>
  <si>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</si>
  <si>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</si>
  <si>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</si>
  <si>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</si>
  <si>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</si>
  <si>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</si>
  <si>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</si>
  <si>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</si>
  <si>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</si>
  <si>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</si>
  <si>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</si>
  <si>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</si>
  <si>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</si>
  <si>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</si>
  <si>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</si>
  <si>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</si>
  <si>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</si>
  <si>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</si>
  <si>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</si>
  <si>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</si>
  <si>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</si>
  <si>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</si>
  <si>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</si>
  <si>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</si>
  <si>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</si>
  <si>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</si>
  <si>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</si>
  <si>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</si>
  <si>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</si>
  <si>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</si>
  <si>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</si>
  <si>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</si>
  <si>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</si>
  <si>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</si>
  <si>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</si>
  <si>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</si>
  <si>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</si>
  <si>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</si>
  <si>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</si>
  <si>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</si>
  <si>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</si>
  <si>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</si>
  <si>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</si>
  <si>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</si>
  <si>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</si>
  <si>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</si>
  <si>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</si>
  <si>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</si>
  <si>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</si>
  <si>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</si>
  <si>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</si>
  <si>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</si>
  <si>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</si>
  <si>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</si>
  <si>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</si>
  <si>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</si>
  <si>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</si>
  <si>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</si>
  <si>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</si>
  <si>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</si>
  <si>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</si>
  <si>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</si>
  <si>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</si>
  <si>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</si>
  <si>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</si>
  <si>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</si>
  <si>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</si>
  <si>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</si>
  <si>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</si>
  <si>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</si>
  <si>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</si>
  <si>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</si>
  <si>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</si>
  <si>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</si>
  <si>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</si>
  <si>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</si>
  <si>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</si>
  <si>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</si>
  <si>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</si>
  <si>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</si>
  <si>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</si>
  <si>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</si>
  <si>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</si>
  <si>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</si>
  <si>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</si>
  <si>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</si>
  <si>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</si>
  <si>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</si>
  <si>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</si>
  <si>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</si>
  <si>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</si>
  <si>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</si>
  <si>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</si>
  <si>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</si>
  <si>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</si>
  <si>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</si>
  <si>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</si>
  <si>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</si>
  <si>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</si>
  <si>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</si>
  <si>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</si>
  <si>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</si>
  <si>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</si>
  <si>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</si>
  <si>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</si>
  <si>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</si>
  <si>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</si>
  <si>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</si>
  <si>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</si>
  <si>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</si>
  <si>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</si>
  <si>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</si>
  <si>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</si>
  <si>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</si>
  <si>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</si>
  <si>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</si>
  <si>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</si>
  <si>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</si>
  <si>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</si>
  <si>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</si>
  <si>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</si>
  <si>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</si>
  <si>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</si>
  <si>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</si>
  <si>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</si>
  <si>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</si>
  <si>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</si>
  <si>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</si>
  <si>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</si>
  <si>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</si>
  <si>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</si>
  <si>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</si>
  <si>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</si>
  <si>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</si>
  <si>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</si>
  <si>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</si>
  <si>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</si>
  <si>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</si>
  <si>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</si>
  <si>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</si>
  <si>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</si>
  <si>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</si>
  <si>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</si>
  <si>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</si>
  <si>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</si>
  <si>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</si>
  <si>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</si>
  <si>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</si>
  <si>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</si>
  <si>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</si>
  <si>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</si>
  <si>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</si>
  <si>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</si>
  <si>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</si>
  <si>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</si>
  <si>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</si>
  <si>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</si>
  <si>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</si>
  <si>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</si>
  <si>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</si>
  <si>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</si>
  <si>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</si>
  <si>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</si>
  <si>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</si>
  <si>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</si>
  <si>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</si>
  <si>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</si>
  <si>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</si>
  <si>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</si>
  <si>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</si>
  <si>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</si>
  <si>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</si>
  <si>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</si>
  <si>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</si>
  <si>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</si>
  <si>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</si>
  <si>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</si>
  <si>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</si>
  <si>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</si>
  <si>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</si>
  <si>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</si>
  <si>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</si>
  <si>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</si>
  <si>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</si>
  <si>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</si>
  <si>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</si>
  <si>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</si>
  <si>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</si>
  <si>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</si>
  <si>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</si>
  <si>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</si>
  <si>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</si>
  <si>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</si>
  <si>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</si>
  <si>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</si>
  <si>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</si>
  <si>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</si>
  <si>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</si>
  <si>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</si>
  <si>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</si>
  <si>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</si>
  <si>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</si>
  <si>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</si>
  <si>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</si>
  <si>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</si>
  <si>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</si>
  <si>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</si>
  <si>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</si>
  <si>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</si>
  <si>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</si>
  <si>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</si>
  <si>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</si>
  <si>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</si>
  <si>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</si>
  <si>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</si>
  <si>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</si>
  <si>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</si>
  <si>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</si>
  <si>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</si>
  <si>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</si>
  <si>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</si>
  <si>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</si>
  <si>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</si>
  <si>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</si>
  <si>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</si>
  <si>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</si>
  <si>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</si>
  <si>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</si>
  <si>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</si>
  <si>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</si>
  <si>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</si>
  <si>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</si>
  <si>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</si>
  <si>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</si>
  <si>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</si>
  <si>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</si>
  <si>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</si>
  <si>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</si>
  <si>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</si>
  <si>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</si>
  <si>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</si>
  <si>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</si>
  <si>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</si>
  <si>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</si>
  <si>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</si>
  <si>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</si>
  <si>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</si>
  <si>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</si>
  <si>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</si>
  <si>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</si>
  <si>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</si>
  <si>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</si>
  <si>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</si>
  <si>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</si>
  <si>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</si>
  <si>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</si>
  <si>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</si>
  <si>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</si>
  <si>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</si>
  <si>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</si>
  <si>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</si>
  <si>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</si>
  <si>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</si>
  <si>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</si>
  <si>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</si>
  <si>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</si>
  <si>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</si>
  <si>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</si>
  <si>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</si>
  <si>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</si>
  <si>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</si>
  <si>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</si>
  <si>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</si>
  <si>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</si>
  <si>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</si>
  <si>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</si>
  <si>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</si>
  <si>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</si>
  <si>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</si>
  <si>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</si>
  <si>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</si>
  <si>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</si>
  <si>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</si>
  <si>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</si>
  <si>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</si>
  <si>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</si>
  <si>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</si>
  <si>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</si>
  <si>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</si>
  <si>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</si>
  <si>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</si>
  <si>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</si>
  <si>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</si>
  <si>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</si>
  <si>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</si>
  <si>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</si>
  <si>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</si>
  <si>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</si>
  <si>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</si>
  <si>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</si>
  <si>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</si>
  <si>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</si>
  <si>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</si>
  <si>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</si>
  <si>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</si>
  <si>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</si>
  <si>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</si>
  <si>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</si>
  <si>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</si>
  <si>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</si>
  <si>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</si>
  <si>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</si>
  <si>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</si>
  <si>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</si>
  <si>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</si>
  <si>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</si>
  <si>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</si>
  <si>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</si>
  <si>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</si>
  <si>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</si>
  <si>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</si>
  <si>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</si>
  <si>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</si>
  <si>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</si>
  <si>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</si>
  <si>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</si>
  <si>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</si>
  <si>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</si>
  <si>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</si>
  <si>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</si>
  <si>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</si>
  <si>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</si>
  <si>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</si>
  <si>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</si>
  <si>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</si>
  <si>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</si>
  <si>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</si>
  <si>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</si>
  <si>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</si>
  <si>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</si>
  <si>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</si>
  <si>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</si>
  <si>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</si>
  <si>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</si>
  <si>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</si>
  <si>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</si>
  <si>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</si>
  <si>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</si>
  <si>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</si>
  <si>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</si>
  <si>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</si>
  <si>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</si>
  <si>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</si>
  <si>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</si>
  <si>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</si>
  <si>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</si>
  <si>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</si>
  <si>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</si>
  <si>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</si>
  <si>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</si>
  <si>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</si>
  <si>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</si>
  <si>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</si>
  <si>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</si>
  <si>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</si>
  <si>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</si>
  <si>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</si>
  <si>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</si>
  <si>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</si>
  <si>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</si>
  <si>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</si>
  <si>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</si>
  <si>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</si>
  <si>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</si>
  <si>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</si>
  <si>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</si>
  <si>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</si>
  <si>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</si>
  <si>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</si>
  <si>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</si>
  <si>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</si>
  <si>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</si>
  <si>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</si>
  <si>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</si>
  <si>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</si>
  <si>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</si>
  <si>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</si>
  <si>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</si>
  <si>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</si>
  <si>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</si>
  <si>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</si>
  <si>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</si>
  <si>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</si>
  <si>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</si>
  <si>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</si>
  <si>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</si>
  <si>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</si>
  <si>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</si>
  <si>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</si>
  <si>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</si>
  <si>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</si>
  <si>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</si>
  <si>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</si>
  <si>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</si>
  <si>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</si>
  <si>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</si>
  <si>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</si>
  <si>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</si>
  <si>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</si>
  <si>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</si>
  <si>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</si>
  <si>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</si>
  <si>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</si>
  <si>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</si>
  <si>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</si>
  <si>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</si>
  <si>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</si>
  <si>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</si>
  <si>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</si>
  <si>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</si>
  <si>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</si>
  <si>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</si>
  <si>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</si>
  <si>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</si>
  <si>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</si>
  <si>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</si>
  <si>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</si>
  <si>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</si>
  <si>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</si>
  <si>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</si>
  <si>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</si>
  <si>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</si>
  <si>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</si>
  <si>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</si>
  <si>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</si>
  <si>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</si>
  <si>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</si>
  <si>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</si>
  <si>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</si>
  <si>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</si>
  <si>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</si>
  <si>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</si>
  <si>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</si>
  <si>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</si>
  <si>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</si>
  <si>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</si>
  <si>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</si>
  <si>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</si>
  <si>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</si>
  <si>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</si>
  <si>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</si>
  <si>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</si>
  <si>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</si>
  <si>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</si>
  <si>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</si>
  <si>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</si>
  <si>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</si>
  <si>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</si>
  <si>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</si>
  <si>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</si>
  <si>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</si>
  <si>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</si>
  <si>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</si>
  <si>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</si>
  <si>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</si>
  <si>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</si>
  <si>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</si>
  <si>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</si>
  <si>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</si>
  <si>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</si>
  <si>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</si>
  <si>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</si>
  <si>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</si>
  <si>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</si>
  <si>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</si>
  <si>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</si>
  <si>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</si>
  <si>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</si>
  <si>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</si>
  <si>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</si>
  <si>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</si>
  <si>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</si>
  <si>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</si>
  <si>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</si>
  <si>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</si>
  <si>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</si>
  <si>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</si>
  <si>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</si>
  <si>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</si>
  <si>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</si>
  <si>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</si>
  <si>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</si>
  <si>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</si>
  <si>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</si>
  <si>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</si>
  <si>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</si>
  <si>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</si>
  <si>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</si>
  <si>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</si>
  <si>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</si>
  <si>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</si>
  <si>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</si>
  <si>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</si>
  <si>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</si>
  <si>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</si>
  <si>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</si>
  <si>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</si>
  <si>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</si>
  <si>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</si>
  <si>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</si>
  <si>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</si>
  <si>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</si>
  <si>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</si>
  <si>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</si>
  <si>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</si>
  <si>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</si>
  <si>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</si>
  <si>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</si>
  <si>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</si>
  <si>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</si>
  <si>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</si>
  <si>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</si>
  <si>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</si>
  <si>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</si>
  <si>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</si>
  <si>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</si>
  <si>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</si>
  <si>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</si>
  <si>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</si>
  <si>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</si>
  <si>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</si>
  <si>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</si>
  <si>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</si>
  <si>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</si>
  <si>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</si>
  <si>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</si>
  <si>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</si>
  <si>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</si>
  <si>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</si>
  <si>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</si>
  <si>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</si>
  <si>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</si>
  <si>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</si>
  <si>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</si>
  <si>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</si>
  <si>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</si>
  <si>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</si>
  <si>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</si>
  <si>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</si>
  <si>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</si>
  <si>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</si>
  <si>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</si>
  <si>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</si>
  <si>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</si>
  <si>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</si>
  <si>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</si>
  <si>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</si>
  <si>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</si>
  <si>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</si>
  <si>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</si>
  <si>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</si>
  <si>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</si>
  <si>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</si>
  <si>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</si>
  <si>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</si>
  <si>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</si>
  <si>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</si>
  <si>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</si>
  <si>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</si>
  <si>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</si>
  <si>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</si>
  <si>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</si>
  <si>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</si>
  <si>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</si>
  <si>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</si>
  <si>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</si>
  <si>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</si>
  <si>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</si>
  <si>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</si>
  <si>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</si>
  <si>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</si>
  <si>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</si>
  <si>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</si>
  <si>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</si>
  <si>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</si>
  <si>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</si>
  <si>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</si>
  <si>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</si>
  <si>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</si>
  <si>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</si>
  <si>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</si>
  <si>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</si>
  <si>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</si>
  <si>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</si>
  <si>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</si>
  <si>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</si>
  <si>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</si>
  <si>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</si>
  <si>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</si>
  <si>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</si>
  <si>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</si>
  <si>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</si>
  <si>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</si>
  <si>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</si>
  <si>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</si>
  <si>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</si>
  <si>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</si>
  <si>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</si>
  <si>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</si>
  <si>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</si>
  <si>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</si>
  <si>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</si>
  <si>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</si>
  <si>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</si>
  <si>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</si>
  <si>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</si>
  <si>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</si>
  <si>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</si>
  <si>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</si>
  <si>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</si>
  <si>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</si>
  <si>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</si>
  <si>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</si>
  <si>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</si>
  <si>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</si>
  <si>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</si>
  <si>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</si>
  <si>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</si>
  <si>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</si>
  <si>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</si>
  <si>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</si>
  <si>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</si>
  <si>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</si>
  <si>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</si>
  <si>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</si>
  <si>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</si>
  <si>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</si>
  <si>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</si>
  <si>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</si>
  <si>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</si>
  <si>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</si>
  <si>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</si>
  <si>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</si>
  <si>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</si>
  <si>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</si>
  <si>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</si>
  <si>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</si>
  <si>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</si>
  <si>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</si>
  <si>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</si>
  <si>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</si>
  <si>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</si>
  <si>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</si>
  <si>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</si>
  <si>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</si>
  <si>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</si>
  <si>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</si>
  <si>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</si>
  <si>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</si>
  <si>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</si>
  <si>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</si>
  <si>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</si>
  <si>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</si>
  <si>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</si>
  <si>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</si>
  <si>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</si>
  <si>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</si>
  <si>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</si>
  <si>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</si>
  <si>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</si>
  <si>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</si>
  <si>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</si>
  <si>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</si>
  <si>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</si>
  <si>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</si>
  <si>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</si>
  <si>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</si>
  <si>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</si>
  <si>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</si>
  <si>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</si>
  <si>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</si>
  <si>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</si>
  <si>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</si>
  <si>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</si>
  <si>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</si>
  <si>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</si>
  <si>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</si>
  <si>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</si>
  <si>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</si>
  <si>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</si>
  <si>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</si>
  <si>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</si>
  <si>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</si>
  <si>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</si>
  <si>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</si>
  <si>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</si>
  <si>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</si>
  <si>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</si>
  <si>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</si>
  <si>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</si>
  <si>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</si>
  <si>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</si>
  <si>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</si>
  <si>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</si>
  <si>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</si>
  <si>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</si>
  <si>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</si>
  <si>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</si>
  <si>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</si>
  <si>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</si>
  <si>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</si>
  <si>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</si>
  <si>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</si>
  <si>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</si>
  <si>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</si>
  <si>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</si>
  <si>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</si>
  <si>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</si>
  <si>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</si>
  <si>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</si>
  <si>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</si>
  <si>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</si>
  <si>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</si>
  <si>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</si>
  <si>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</si>
  <si>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</si>
  <si>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</si>
  <si>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</si>
  <si>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</si>
  <si>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</si>
  <si>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</si>
  <si>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</si>
  <si>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</si>
  <si>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</si>
  <si>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</si>
  <si>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</si>
  <si>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</si>
  <si>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</si>
  <si>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</si>
  <si>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</si>
  <si>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</si>
  <si>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</si>
  <si>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</si>
  <si>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</si>
  <si>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</si>
  <si>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</si>
  <si>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</si>
  <si>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</si>
  <si>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</si>
  <si>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</si>
  <si>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</si>
  <si>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</si>
  <si>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</si>
  <si>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</si>
  <si>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</si>
  <si>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</si>
  <si>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</si>
  <si>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</si>
  <si>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</si>
  <si>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</si>
  <si>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</si>
  <si>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</si>
  <si>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</si>
  <si>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</si>
  <si>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</si>
  <si>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</si>
  <si>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</si>
  <si>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</si>
  <si>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</si>
  <si>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</si>
  <si>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</si>
  <si>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</si>
  <si>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</si>
  <si>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</si>
  <si>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</si>
  <si>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</si>
  <si>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</si>
  <si>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</si>
  <si>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</si>
  <si>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</si>
  <si>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</si>
  <si>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</si>
  <si>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</si>
  <si>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</si>
  <si>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</si>
  <si>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</si>
  <si>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</si>
  <si>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</si>
  <si>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</si>
  <si>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</si>
  <si>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</si>
  <si>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</si>
  <si>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</si>
  <si>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</si>
  <si>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</si>
  <si>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</si>
  <si>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</si>
  <si>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</si>
  <si>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</si>
  <si>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</si>
  <si>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</si>
  <si>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</si>
  <si>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</si>
  <si>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</si>
  <si>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</si>
  <si>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</si>
  <si>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</si>
  <si>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</si>
  <si>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</si>
  <si>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</si>
  <si>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</si>
  <si>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</si>
  <si>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</si>
  <si>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</si>
  <si>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</si>
  <si>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</si>
  <si>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</si>
  <si>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</si>
  <si>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</si>
  <si>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</si>
  <si>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</si>
  <si>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</si>
  <si>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</si>
  <si>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</si>
  <si>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</si>
  <si>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</si>
  <si>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</si>
  <si>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</si>
  <si>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</si>
  <si>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</si>
  <si>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</si>
  <si>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</si>
  <si>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</si>
  <si>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</si>
  <si>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</si>
  <si>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</si>
  <si>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</si>
  <si>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</si>
  <si>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</si>
  <si>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</si>
  <si>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</si>
  <si>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</si>
  <si>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</si>
  <si>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</si>
  <si>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</si>
  <si>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</si>
  <si>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</si>
  <si>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</si>
  <si>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</si>
  <si>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</si>
  <si>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</si>
  <si>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</si>
  <si>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</si>
  <si>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</si>
  <si>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</si>
  <si>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</si>
  <si>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</si>
  <si>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</si>
  <si>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</si>
  <si>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</si>
  <si>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</si>
  <si>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</si>
  <si>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</si>
  <si>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</si>
  <si>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</si>
  <si>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</si>
  <si>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</si>
  <si>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</si>
  <si>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</si>
  <si>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</si>
  <si>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</si>
  <si>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</si>
  <si>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</si>
  <si>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</si>
  <si>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</si>
  <si>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</si>
  <si>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</si>
  <si>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</si>
  <si>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</si>
  <si>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</si>
  <si>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</si>
  <si>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</si>
  <si>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</si>
  <si>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</si>
  <si>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</si>
  <si>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</si>
  <si>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</si>
  <si>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</si>
  <si>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</si>
  <si>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</si>
  <si>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</si>
  <si>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</si>
  <si>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</si>
  <si>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</si>
  <si>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</si>
  <si>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</si>
  <si>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</si>
  <si>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</si>
  <si>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</si>
  <si>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</si>
  <si>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</si>
  <si>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</si>
  <si>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</si>
  <si>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</si>
  <si>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</si>
  <si>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</si>
  <si>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</si>
  <si>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</si>
  <si>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</si>
  <si>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</si>
  <si>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</si>
  <si>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</si>
  <si>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</si>
  <si>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</si>
  <si>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</si>
  <si>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</si>
  <si>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</si>
  <si>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</si>
  <si>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</si>
  <si>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</si>
  <si>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</si>
  <si>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</si>
  <si>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</si>
  <si>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</si>
  <si>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</si>
  <si>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</si>
  <si>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</si>
  <si>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</si>
  <si>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</si>
  <si>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</si>
  <si>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</si>
  <si>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</si>
  <si>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</si>
  <si>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</si>
  <si>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</si>
  <si>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</si>
  <si>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</si>
  <si>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</si>
  <si>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</si>
  <si>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</si>
  <si>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</si>
  <si>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</si>
  <si>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</si>
  <si>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</si>
  <si>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</si>
  <si>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</si>
  <si>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</si>
  <si>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</si>
  <si>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</si>
  <si>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</si>
  <si>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</si>
  <si>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</si>
  <si>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</si>
  <si>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</si>
  <si>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</si>
  <si>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</si>
  <si>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</si>
  <si>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</si>
  <si>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</si>
  <si>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</si>
  <si>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</si>
  <si>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</si>
  <si>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</si>
  <si>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</si>
  <si>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</si>
  <si>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</si>
  <si>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</si>
  <si>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</si>
  <si>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</si>
  <si>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</si>
  <si>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</si>
  <si>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</si>
  <si>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</si>
  <si>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</si>
  <si>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</si>
  <si>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</si>
  <si>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</si>
  <si>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</si>
  <si>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</si>
  <si>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</si>
  <si>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</si>
  <si>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</si>
  <si>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</si>
  <si>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</si>
  <si>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</si>
  <si>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</si>
  <si>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</si>
  <si>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</si>
  <si>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</si>
  <si>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</si>
  <si>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</si>
  <si>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</si>
  <si>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</si>
  <si>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</si>
  <si>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</si>
  <si>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</si>
  <si>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</si>
  <si>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</si>
  <si>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</si>
  <si>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</si>
  <si>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</si>
  <si>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</si>
  <si>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</si>
  <si>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</si>
  <si>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</si>
  <si>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</si>
  <si>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</si>
  <si>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</si>
  <si>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</si>
  <si>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</si>
  <si>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</si>
  <si>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</si>
  <si>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</si>
  <si>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</si>
  <si>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</si>
  <si>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</si>
  <si>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</si>
  <si>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</si>
  <si>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</si>
  <si>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</si>
  <si>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</si>
  <si>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</si>
  <si>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</si>
  <si>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</si>
  <si>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</si>
  <si>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</si>
  <si>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</si>
  <si>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</si>
  <si>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</si>
  <si>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</si>
  <si>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</si>
  <si>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</si>
  <si>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</si>
  <si>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</si>
  <si>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</si>
  <si>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</si>
  <si>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</si>
  <si>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</si>
  <si>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</si>
  <si>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</si>
  <si>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</si>
  <si>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</si>
  <si>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</si>
  <si>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</si>
  <si>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</si>
  <si>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</si>
  <si>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</si>
  <si>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</si>
  <si>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</si>
  <si>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</si>
  <si>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</si>
  <si>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</si>
  <si>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</si>
  <si>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</si>
  <si>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</si>
  <si>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</si>
  <si>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</si>
  <si>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</si>
  <si>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</si>
  <si>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</si>
  <si>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</si>
  <si>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</si>
  <si>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</si>
  <si>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</si>
  <si>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</si>
  <si>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</si>
  <si>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</si>
  <si>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</si>
  <si>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</si>
  <si>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</si>
  <si>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</si>
  <si>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</si>
  <si>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</si>
  <si>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</si>
  <si>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</si>
  <si>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</si>
  <si>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</si>
  <si>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</si>
  <si>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</si>
  <si>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</si>
  <si>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</si>
  <si>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</si>
  <si>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</si>
  <si>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</si>
  <si>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</si>
  <si>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</si>
  <si>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</si>
  <si>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</si>
  <si>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</si>
  <si>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</si>
  <si>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</si>
  <si>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</si>
  <si>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</si>
  <si>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</si>
  <si>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</si>
  <si>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</si>
  <si>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</si>
  <si>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</si>
  <si>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</si>
  <si>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</si>
  <si>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</si>
  <si>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</si>
  <si>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</si>
  <si>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</si>
  <si>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</si>
  <si>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</si>
  <si>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</si>
  <si>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</si>
  <si>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</si>
  <si>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</si>
  <si>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</si>
  <si>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</si>
  <si>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</si>
  <si>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</si>
  <si>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</si>
  <si>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</si>
  <si>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</si>
  <si>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</si>
  <si>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</si>
  <si>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</si>
  <si>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</si>
  <si>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</si>
  <si>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</si>
  <si>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</si>
  <si>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</si>
  <si>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</si>
  <si>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</si>
  <si>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</si>
  <si>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</si>
  <si>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</si>
  <si>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</si>
  <si>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</si>
  <si>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</si>
  <si>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</si>
  <si>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</si>
  <si>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</si>
  <si>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</si>
  <si>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</si>
  <si>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</si>
  <si>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</si>
  <si>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</si>
  <si>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</si>
  <si>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</si>
  <si>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</si>
  <si>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</si>
  <si>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</si>
  <si>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</si>
  <si>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</si>
  <si>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</si>
  <si>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</si>
  <si>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</si>
  <si>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</si>
  <si>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</si>
  <si>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</si>
  <si>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</si>
  <si>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</si>
  <si>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</si>
  <si>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</si>
  <si>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</si>
  <si>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</si>
  <si>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</si>
  <si>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</si>
  <si>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</si>
  <si>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</si>
  <si>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</si>
  <si>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</si>
  <si>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</si>
  <si>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</si>
  <si>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</si>
  <si>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</si>
  <si>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</si>
  <si>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</si>
  <si>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</si>
  <si>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</si>
  <si>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</si>
  <si>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</si>
  <si>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</si>
  <si>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</si>
  <si>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</si>
  <si>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</si>
  <si>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</si>
  <si>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</si>
  <si>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</si>
  <si>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</si>
  <si>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</si>
  <si>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</si>
  <si>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</si>
  <si>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</si>
  <si>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</si>
  <si>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</si>
  <si>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</si>
  <si>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</si>
  <si>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</si>
  <si>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</si>
  <si>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</si>
  <si>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</si>
  <si>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</si>
  <si>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</si>
  <si>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</si>
  <si>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</si>
  <si>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</si>
  <si>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</si>
  <si>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</si>
  <si>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</si>
  <si>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</si>
  <si>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</si>
  <si>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</si>
  <si>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</si>
  <si>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</si>
  <si>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</si>
  <si>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</si>
  <si>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</si>
  <si>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</si>
  <si>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</si>
  <si>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</si>
  <si>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</si>
  <si>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</si>
  <si>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</si>
  <si>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</si>
  <si>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</si>
  <si>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</si>
  <si>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</si>
  <si>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</si>
  <si>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</si>
  <si>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</si>
  <si>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</si>
  <si>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</si>
  <si>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</si>
  <si>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</si>
  <si>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</si>
  <si>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</si>
  <si>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</si>
  <si>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</si>
  <si>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</si>
  <si>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</si>
  <si>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</si>
  <si>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</si>
  <si>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</si>
  <si>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</si>
  <si>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</si>
  <si>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</si>
  <si>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</si>
  <si>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</si>
  <si>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</si>
  <si>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</si>
  <si>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</si>
  <si>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</si>
  <si>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</si>
  <si>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</si>
  <si>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</si>
  <si>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</si>
  <si>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</si>
  <si>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</si>
  <si>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</si>
  <si>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</si>
  <si>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</si>
  <si>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</si>
  <si>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</si>
  <si>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</si>
  <si>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</si>
  <si>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</si>
  <si>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</si>
  <si>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</si>
  <si>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</si>
  <si>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</si>
  <si>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</si>
  <si>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</si>
  <si>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</si>
  <si>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</si>
  <si>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</si>
  <si>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</si>
  <si>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</si>
  <si>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</si>
  <si>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</si>
  <si>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</si>
  <si>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</si>
  <si>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</si>
  <si>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</si>
  <si>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</si>
  <si>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</si>
  <si>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</si>
  <si>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</si>
  <si>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</si>
  <si>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</si>
  <si>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</si>
  <si>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</si>
  <si>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</si>
  <si>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</si>
  <si>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</si>
  <si>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</si>
  <si>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</si>
  <si>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</si>
  <si>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</si>
  <si>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</si>
  <si>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</si>
  <si>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</si>
  <si>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</si>
  <si>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</si>
  <si>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</si>
  <si>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</si>
  <si>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</si>
  <si>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</si>
  <si>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</si>
  <si>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</si>
  <si>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</si>
  <si>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</si>
  <si>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</si>
  <si>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</si>
  <si>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</si>
  <si>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</si>
  <si>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</si>
  <si>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</si>
  <si>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</si>
  <si>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</si>
  <si>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</si>
  <si>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</si>
  <si>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</si>
  <si>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</si>
  <si>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</si>
  <si>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</si>
  <si>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</si>
  <si>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</si>
  <si>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</si>
  <si>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</si>
  <si>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</si>
  <si>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</si>
  <si>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</si>
  <si>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</si>
  <si>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</si>
  <si>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</si>
  <si>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</si>
  <si>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</si>
  <si>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</si>
  <si>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</si>
  <si>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</si>
  <si>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</si>
  <si>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</si>
  <si>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</si>
  <si>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</si>
  <si>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</si>
  <si>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</si>
  <si>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</si>
  <si>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</si>
  <si>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</si>
  <si>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</si>
  <si>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</si>
  <si>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</si>
  <si>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</si>
  <si>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</si>
  <si>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</si>
  <si>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</si>
  <si>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</si>
  <si>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</si>
  <si>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</si>
  <si>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</si>
  <si>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</si>
  <si>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</si>
  <si>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</si>
  <si>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</si>
  <si>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</si>
  <si>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</si>
  <si>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</si>
  <si>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</si>
  <si>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</si>
  <si>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</si>
  <si>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</si>
  <si>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</si>
  <si>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</si>
  <si>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</si>
  <si>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</si>
  <si>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</si>
  <si>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</si>
  <si>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</si>
  <si>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</si>
  <si>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</si>
  <si>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</si>
  <si>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</si>
  <si>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</si>
  <si>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</si>
  <si>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</si>
  <si>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</si>
  <si>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</si>
  <si>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</si>
  <si>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</si>
  <si>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</si>
  <si>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</si>
  <si>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</si>
  <si>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</si>
  <si>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</si>
  <si>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</si>
  <si>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</si>
  <si>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</si>
  <si>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</si>
  <si>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</si>
  <si>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</si>
  <si>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</si>
  <si>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</si>
  <si>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</si>
  <si>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</si>
  <si>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</si>
  <si>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</si>
  <si>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</si>
  <si>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</si>
  <si>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</si>
  <si>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</si>
  <si>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</si>
  <si>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</si>
  <si>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</si>
  <si>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</si>
  <si>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</si>
  <si>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</si>
  <si>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</si>
  <si>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</si>
  <si>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</si>
  <si>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</si>
  <si>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</si>
  <si>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</si>
  <si>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</si>
  <si>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</si>
  <si>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</si>
  <si>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</si>
  <si>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</si>
  <si>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</si>
  <si>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</si>
  <si>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</si>
  <si>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</si>
  <si>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</si>
  <si>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</si>
  <si>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</si>
  <si>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</si>
  <si>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</si>
  <si>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</si>
  <si>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</si>
  <si>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</si>
  <si>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</si>
  <si>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</si>
  <si>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</si>
  <si>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</si>
  <si>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</si>
  <si>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</si>
  <si>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</si>
  <si>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</si>
  <si>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</si>
  <si>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</si>
  <si>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</si>
  <si>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</si>
  <si>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</si>
  <si>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</si>
  <si>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</si>
  <si>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</si>
  <si>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</si>
  <si>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</si>
  <si>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</si>
  <si>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</si>
  <si>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</si>
  <si>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</si>
  <si>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</si>
  <si>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</si>
  <si>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</si>
  <si>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</si>
  <si>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</si>
  <si>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</si>
  <si>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</si>
  <si>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</si>
  <si>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</si>
  <si>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</si>
  <si>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</si>
  <si>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</si>
  <si>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</si>
  <si>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</si>
  <si>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</si>
  <si>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</si>
  <si>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</si>
  <si>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</si>
  <si>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</si>
  <si>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</si>
  <si>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</si>
  <si>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</si>
  <si>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</si>
  <si>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</si>
  <si>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</si>
  <si>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</si>
  <si>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</si>
  <si>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</si>
  <si>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</si>
  <si>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</si>
  <si>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</si>
  <si>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</si>
  <si>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</si>
  <si>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</si>
  <si>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</si>
  <si>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</si>
  <si>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</si>
  <si>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</si>
  <si>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</si>
  <si>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</si>
  <si>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</si>
  <si>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</si>
  <si>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</si>
  <si>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</si>
  <si>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</si>
  <si>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</si>
  <si>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</si>
  <si>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</si>
  <si>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</si>
  <si>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</si>
  <si>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</si>
  <si>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</si>
  <si>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</si>
  <si>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</si>
  <si>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</si>
  <si>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</si>
  <si>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</si>
  <si>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</si>
  <si>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</si>
  <si>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</si>
  <si>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</si>
  <si>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</si>
  <si>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</si>
  <si>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</si>
  <si>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</si>
  <si>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</si>
  <si>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</si>
  <si>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</si>
  <si>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</si>
  <si>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</si>
  <si>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</si>
  <si>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</si>
  <si>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</si>
  <si>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</si>
  <si>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</si>
  <si>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</si>
  <si>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</si>
  <si>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</si>
  <si>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</si>
  <si>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</si>
  <si>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</si>
  <si>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</si>
  <si>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</si>
  <si>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</si>
  <si>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</si>
  <si>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</si>
  <si>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</si>
  <si>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</si>
  <si>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</si>
  <si>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</si>
  <si>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</si>
  <si>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</si>
  <si>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</si>
  <si>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</si>
  <si>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</si>
  <si>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</si>
  <si>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</si>
  <si>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</si>
  <si>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</si>
  <si>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</si>
  <si>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</si>
  <si>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</si>
  <si>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</si>
  <si>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</si>
  <si>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</si>
  <si>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</si>
  <si>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</si>
  <si>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</si>
  <si>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</si>
  <si>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</si>
  <si>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</si>
  <si>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</si>
  <si>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</si>
  <si>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</si>
  <si>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</si>
  <si>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</si>
  <si>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</si>
  <si>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</si>
  <si>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</si>
  <si>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</si>
  <si>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</si>
  <si>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</si>
  <si>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</si>
  <si>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</si>
  <si>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</si>
  <si>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</si>
  <si>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</si>
  <si>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</si>
  <si>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</si>
  <si>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</si>
  <si>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</si>
  <si>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</si>
  <si>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</si>
  <si>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</si>
  <si>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</si>
  <si>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</si>
  <si>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</si>
  <si>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</si>
  <si>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</si>
  <si>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</si>
  <si>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</si>
  <si>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</si>
  <si>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</si>
  <si>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</si>
  <si>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</si>
  <si>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</si>
  <si>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</si>
  <si>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</si>
  <si>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</si>
  <si>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</si>
  <si>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</si>
  <si>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</si>
  <si>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</si>
  <si>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</si>
  <si>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</si>
  <si>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</si>
  <si>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</si>
  <si>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</si>
  <si>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</si>
  <si>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</si>
  <si>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</si>
  <si>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</si>
  <si>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</si>
  <si>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</si>
  <si>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</si>
  <si>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</si>
  <si>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</si>
  <si>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</si>
  <si>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</si>
  <si>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</si>
  <si>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</si>
  <si>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</si>
  <si>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</si>
  <si>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</si>
  <si>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</si>
  <si>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</si>
  <si>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</si>
  <si>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</si>
  <si>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</si>
  <si>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</si>
  <si>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</si>
  <si>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</si>
  <si>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</si>
  <si>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</si>
  <si>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</si>
  <si>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</si>
  <si>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</si>
  <si>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</si>
  <si>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</si>
  <si>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</si>
  <si>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PCM-20251008-00000427</t>
  </si>
  <si>
    <t>EM team moved ETA: 75 min</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</si>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</sst>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6" totalsRowShown="0" headerRowDxfId="157" dataDxfId="156" headerRowBorderDxfId="154" tableBorderDxfId="155" totalsRowBorderDxfId="153">
  <autoFilter ref="A1:CJ2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275.20538287037198</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0.35520925925811753</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0.11428333333606133</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45938.153808796298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45938.153808796298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45938.153808796298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45938.153808796298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45938.153808796298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45938.153808796298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45938.153808796298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45938.153808796298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45938.153808796298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45938.153808796298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45938.153808796298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45938.153808796298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45938.153808796298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45938.153808796298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45938.153808796298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45938.153808796298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45938.153808796298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45938.153808796298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45938.153808796298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45938.153808796298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45938.153808796298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45938.153808796298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45938.153808796298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45938.153808796298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45938.153808796298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45938.153808796298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45938.153808796298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45938.153808796298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45938.153808796298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45938.153808796298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45938.153808796298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45938.153808796298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45938.153808796298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45938.153808796298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45938.153808796298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45938.153808796298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45938.153808796298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45938.153808796298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45938.153808796298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45938.153808796298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45938.153808796298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45938.153808796298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45938.153808796298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45938.153808796298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45938.153808796298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45938.153808796298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45938.153808796298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45938.153808796298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45938.153808796298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45938.153808796298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45938.153808796298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45938.153808796298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45938.153808796298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45938.153808796298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45938.153808796298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45938.153808796298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45938.153808796298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45938.153808796298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45938.153808796298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45938.153808796298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45938.153808796298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45938.153808796298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45938.153808796298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45938.153808796298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45938.153808796298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45938.153808796298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45938.153808796298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45938.153808796298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45938.153808796298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45938.153808796298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45938.153808796298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45938.153808796298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45938.153808796298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45938.153808796298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45938.153808796298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45938.153808796298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45938.153808796298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45938.153808796298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45938.153808796298</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AC579A85-00DB-4484-A797-EFCD4D96EE05}"/>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6"/>
  <sheetViews>
    <sheetView tabSelected="1" workbookViewId="0">
      <selection activeCell="I11" sqref="I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131.42672546296671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113.15397083333664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45938.153808796298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45938.153808796298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45938.153808796298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45938.153808796298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45938.153808796298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45938.153808796298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45938.153808796298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45938.153808796298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45938.153808796298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45938.153808796298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45938.153808796298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45938.153808796298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45938.153808796298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45938.153808796298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45938.153808796298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45938.153808796298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45938.153808796298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45938.153808796298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45938.153808796298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45938.153808796298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45938.153808796298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45938.153808796298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45938.153808796298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45938.153808796298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45938.153808796298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45938.153808796298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45938.153808796298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45938.153808796298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45938.153808796298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45938.153808796298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45938.153808796298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45938.153808796298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45938.153808796298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45938.153808796298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45938.153808796298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45938.153808796298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45938.153808796298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45938.153808796298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45938.153808796298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45938.153808796298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45938.153808796298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45938.153808796298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45938.153808796298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45938.153808796298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45938.153808796298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45938.153808796298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45938.153808796298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45938.153808796298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45938.153808796298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45938.153808796298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45938.153808796298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45938.153808796298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45938.153808796298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45938.153808796298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45938.153808796298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45938.153808796298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45938.153808796298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45938.153808796298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45938.153808796298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45938.153808796298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45938.153808796298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45938.153808796298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45938.153808796298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45938.153808796298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45938.153808796298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45938.153808796298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45938.153808796298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45938.153808796298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45938.153808796298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45938.153808796298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45938.153808796298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45938.153808796298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45938.153808796298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45938.153808796298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45938.153808796298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45938.153808796298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45938.153808796298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45938.153808796298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45938.153808796298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45938.153808796298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45938.153808796298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45938.153808796298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45938.153808796298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45938.153808796298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45938.153808796298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45938.153808796298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45938.153808796298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45938.153808796298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45938.153808796298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45938.153808796298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45938.153808796298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45938.153808796298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45938.153808796298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45938.153808796298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45938.153808796298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45938.153808796298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45938.153808796298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45938.153808796298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45938.153808796298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45938.153808796298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45938.153808796298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45938.153808796298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45938.153808796298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45938.153808796298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45938.153808796298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45938.153808796298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45938.153808796298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45938.153808796298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45938.153808796298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45938.153808796298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45938.153808796298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45938.153808796298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45938.153808796298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45938.153808796298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45938.153808796298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45938.153808796298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45938.153808796298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45938.153808796298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45938.153808796298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45938.153808796298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45938.153808796298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45938.153808796298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45938.153808796298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45938.153808796298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45938.153808796298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45938.153808796298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45938.153808796298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45938.153808796298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45938.153808796298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45938.153808796298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45938.153808796298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45938.153808796298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45938.153808796298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45938.153808796298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45938.153808796298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45938.153808796298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45938.153808796298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45938.153808796298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45938.153808796298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45938.153808796298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45938.153808796298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45938.153808796298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45938.153808796298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45938.153808796298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45938.153808796298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45938.153808796298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45938.153808796298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45938.153808796298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45938.153808796298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45938.153808796298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45938.153808796298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45938.153808796298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45938.153808796298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45938.153808796298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45938.153808796298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45938.153808796298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45938.153808796298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45938.153808796298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45938.153808796298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45938.153808796298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45938.153808796298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45938.153808796298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45938.153808796298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45938.153808796298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45938.153808796298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45938.153808796298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45938.153808796298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45938.153808796298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45938.153808796298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45938.153808796298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45938.153808796298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45938.153808796298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45938.153808796298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45938.153808796298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45938.153808796298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45938.153808796298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45938.153808796298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45938.153808796298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45938.153808796298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45938.153808796298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45938.153808796298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45938.153808796298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45938.153808796298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45938.153808796298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45938.153808796298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45938.153808796298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45938.153808796298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45938.153808796298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45938.153808796298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45938.153808796298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45938.153808796298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45938.153808796298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45938.153808796298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45938.153808796298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45938.153808796298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45938.153808796298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45938.153808796298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45938.153808796298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45938.153808796298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45938.153808796298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45938.153808796298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45938.153808796298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45938.153808796298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45938.153808796298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45938.153808796298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45938.153808796298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45938.153808796298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45938.153808796298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45938.153808796298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45938.153808796298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45938.153808796298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45938.153808796298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45938.153808796298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45938.153808796298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45938.153808796298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45938.153808796298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45938.153808796298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45938.153808796298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45938.153808796298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45938.153808796298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45938.153808796298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sheetData>
  <dataValidations count="2">
    <dataValidation allowBlank="1" showInputMessage="1" showErrorMessage="1" sqref="E1" xr:uid="{4D935161-CDD3-4592-B877-3FB59C99E142}"/>
    <dataValidation type="list" allowBlank="1" showInputMessage="1" showErrorMessage="1" sqref="E3:E2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45938.153808796298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45938.153808796298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45938.153808796298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45938.153808796298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45938.153808796298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45938.153808796298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45938.153808796298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45938.153808796298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45938.153808796298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45938.153808796298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45938.153808796298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45938.153808796298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45938.153808796298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45938.153808796298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45938.153808796298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45938.153808796298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45938.153808796298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45938.153808796298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45938.153808796298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45938.153808796298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45938.153808796298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45938.153808796298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45938.153808796298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45938.153808796298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45938.153808796298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45938.153808796298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45938.153808796298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45938.153808796298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45938.153808796298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45938.153808796298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45938.153808796298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45938.153808796298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45938.153808796298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45938.153808796298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45938.153808796298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45938.153808796298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45938.153808796298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45938.153808796298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45938.153808796298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45938.153808796298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45938.153808796298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45938.153808796298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45938.153808796298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45938.153808796298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45938.153808796298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45938.153808796298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45938.153808796298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45938.153808796298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45938.153808796298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45938.153808796298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45938.153808796298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45938.153808796298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45938.153808796298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45938.153808796298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45938.153808796298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45938.153808796298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45938.153808796298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45938.153808796298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45938.153808796298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45938.153808796298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45938.153808796298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45938.153808796298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45938.153808796298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45938.153808796298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45938.153808796298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45938.153808796298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45938.153808796298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45938.153808796298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45938.153808796298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45938.153808796298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45938.153808796298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45938.153808796298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45938.153808796298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45938.153808796298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45938.153808796298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45938.153808796298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45938.153808796298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45938.153808796298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45938.153808796298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45938.153808796298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45938.153808796298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45938.153808796298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45938.153808796298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45938.153808796298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45938.153808796298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45938.153808796298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45938.153808796298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45938.153808796298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45938.153808796298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45938.153808796298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45938.153808796298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45938.153808796298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45938.153808796298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45938.153808796298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45938.153808796298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45938.153808796298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45938.153808796298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45938.153808796298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45938.153808796298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45938.153808796298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45938.153808796298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45938.153808796298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45938.153808796298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45938.153808796298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45938.153808796298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45938.153808796298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45938.153808796298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45938.153808796298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45938.153808796298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45938.153808796298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45938.153808796298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45938.153808796298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45938.153808796298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45938.153808796298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45938.153808796298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45938.153808796298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45938.153808796298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45938.153808796298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45938.153808796298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45938.153808796298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45938.153808796298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45938.153808796298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45938.153808796298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45938.153808796298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45938.153808796298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45938.153808796298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45938.153808796298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45938.153808796298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45938.153808796298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45938.153808796298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45938.153808796298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45938.153808796298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45938.153808796298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45938.153808796298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45938.153808796298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45938.153808796298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45938.153808796298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45938.153808796298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45938.153808796298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45938.153808796298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45938.153808796298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45938.153808796298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45938.153808796298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45938.153808796298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45938.153808796298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45938.153808796298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45938.153808796298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45938.153808796298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45938.153808796298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45938.153808796298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45938.153808796298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45938.153808796298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45938.153808796298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45938.153808796298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45938.153808796298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45938.153808796298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45938.153808796298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45938.153808796298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45938.153808796298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45938.153808796298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45938.153808796298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45938.153808796298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45938.153808796298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45938.153808796298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45938.153808796298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45938.153808796298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45938.153808796298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45938.153808796298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45938.153808796298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45938.153808796298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45938.153808796298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45938.153808796298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45938.153808796298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45938.153808796298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45938.153808796298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45938.153808796298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45938.153808796298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45938.153808796298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45938.153808796298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45938.153808796298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45938.153808796298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45938.153808796298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45938.153808796298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45938.153808796298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45938.153808796298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45938.153808796298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45938.153808796298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45938.153808796298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45938.153808796298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45938.153808796298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45938.153808796298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45938.153808796298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45938.153808796298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45938.153808796298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45938.153808796298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45938.153808796298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45938.153808796298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45938.153808796298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45938.153808796298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45938.153808796298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45938.153808796298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45938.153808796298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45938.153808796298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45938.153808796298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45938.153808796298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45938.153808796298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45938.153808796298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45938.153808796298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45938.153808796298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45938.153808796298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45938.153808796298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45938.153808796298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45938.153808796298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45938.153808796298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45938.153808796298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45938.153808796298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45938.153808796298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45938.153808796298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45938.153808796298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45938.153808796298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45938.153808796298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45938.153808796298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45938.153808796298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45938.153808796298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45938.153808796298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45938.153808796298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45938.153808796298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45938.153808796298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45938.153808796298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45938.153808796298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45938.153808796298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45938.153808796298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45938.153808796298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45938.153808796298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45938.153808796298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45938.153808796298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45938.153808796298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45938.153808796298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45938.153808796298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45938.153808796298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45938.153808796298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45938.153808796298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45938.153808796298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45938.153808796298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45938.153808796298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45938.153808796298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45938.153808796298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45938.153808796298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45938.153808796298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45938.153808796298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45938.153808796298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45938.153808796298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45938.153808796298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45938.153808796298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45938.153808796298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45938.153808796298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45938.153808796298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45938.153808796298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45938.153808796298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45938.153808796298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45938.153808796298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45938.153808796298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45938.153808796298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45938.153808796298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45938.153808796298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45938.153808796298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45938.153808796298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45938.153808796298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45938.153808796298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45938.153808796298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45938.153808796298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45938.153808796298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45938.153808796298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45938.153808796298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45938.153808796298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45938.153808796298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45938.153808796298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45938.153808796298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45938.153808796298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45938.153808796298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45938.153808796298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45938.153808796298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45938.153808796298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45938.153808796298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45938.153808796298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45938.153808796298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45938.153808796298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45938.153808796298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45938.153808796298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45938.153808796298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45938.153808796298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45938.153808796298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45938.153808796298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45938.153808796298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45938.153808796298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45938.153808796298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45938.153808796298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45938.153808796298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45938.153808796298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45938.153808796298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45938.153808796298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45938.153808796298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45938.153808796298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45938.153808796298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45938.153808796298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45938.153808796298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45938.153808796298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45938.153808796298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45938.153808796298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45938.153808796298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45938.153808796298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45938.153808796298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45938.153808796298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45938.153808796298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45938.153808796298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45938.153808796298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45938.153808796298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45938.153808796298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45938.153808796298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45938.153808796298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45938.153808796298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45938.153808796298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45938.153808796298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45938.153808796298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45938.153808796298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45938.153808796298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45938.153808796298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45938.153808796298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45938.153808796298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45938.153808796298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45938.153808796298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45938.153808796298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45938.153808796298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45938.153808796298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45938.153808796298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45938.153808796298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45938.153808796298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45938.153808796298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45938.153808796298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45938.153808796298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45938.153808796298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45938.153808796298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45938.153808796298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45938.153808796298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45938.153808796298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45938.153808796298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45938.153808796298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45938.153808796298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45938.153808796298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45938.153808796298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45938.153808796298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45938.153808796298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45938.153808796298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45938.153808796298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45938.153808796298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45938.153808796298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45938.153808796298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45938.153808796298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45938.153808796298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45938.153808796298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45938.153808796298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45938.153808796298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45938.153808796298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45938.153808796298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45938.153808796298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45938.153808796298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45938.153808796298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45938.153808796298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45938.153808796298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45938.153808796298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45938.153808796298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45938.153808796298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45938.153808796298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45938.153808796298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45938.153808796298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45938.153808796298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45938.153808796298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45938.153808796298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45938.153808796298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45938.153808796298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45938.153808796298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45938.153808796298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45938.153808796298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45938.153808796298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45938.153808796298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45938.153808796298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45938.153808796298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45938.153808796298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45938.153808796298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45938.153808796298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45938.153808796298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45938.153808796298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45938.153808796298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45938.153808796298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45938.153808796298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45938.153808796298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45938.153808796298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45938.153808796298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45938.153808796298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45938.153808796298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45938.153808796298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45938.153808796298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45938.153808796298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45938.153808796298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45938.153808796298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45938.153808796298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45938.153808796298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45938.153808796298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45938.153808796298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45938.153808796298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45938.153808796298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45938.153808796298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45938.153808796298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45938.153808796298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45938.153808796298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45938.153808796298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45938.153808796298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45938.153808796298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45938.153808796298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45938.153808796298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45938.153808796298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45938.153808796298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45938.153808796298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45938.153808796298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45938.153808796298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45938.153808796298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45938.153808796298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45938.153808796298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45938.153808796298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45938.153808796298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45938.153808796298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45938.153808796298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45938.153808796298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45938.153808796298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45938.153808796298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45938.153808796298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45938.153808796298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45938.153808796298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45938.153808796298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45938.153808796298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45938.153808796298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45938.153808796298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45938.153808796298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45938.153808796298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45938.153808796298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45938.153808796298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45938.153808796298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45938.153808796298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45938.153808796298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45938.153808796298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45938.153808796298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45938.153808796298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45938.153808796298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45938.153808796298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45938.153808796298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45938.153808796298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45938.153808796298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45938.153808796298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45938.153808796298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45938.153808796298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45938.153808796298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45938.153808796298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45938.153808796298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45938.153808796298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45938.153808796298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45938.153808796298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45938.153808796298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45938.153808796298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45938.153808796298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45938.153808796298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45938.153808796298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45938.153808796298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45938.153808796298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45938.153808796298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45938.153808796298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45938.153808796298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45938.153808796298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45938.153808796298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45938.153808796298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45938.153808796298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45938.153808796298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45938.153808796298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45938.153808796298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45938.153808796298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45938.153808796298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45938.153808796298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45938.153808796298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45938.153808796298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45938.153808796298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45938.153808796298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45938.153808796298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45938.153808796298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45938.153808796298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45938.153808796298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45938.153808796298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45938.153808796298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45938.153808796298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45938.153808796298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45938.153808796298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45938.153808796298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45938.153808796298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45938.153808796298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45938.153808796298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45938.153808796298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45938.153808796298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45938.153808796298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45938.153808796298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45938.153808796298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45938.153808796298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45938.153808796298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45938.153808796298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45938.153808796298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45938.153808796298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45938.153808796298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45938.153808796298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45938.153808796298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45938.153808796298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45938.153808796298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45938.153808796298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45938.153808796298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45938.153808796298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45938.153808796298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45938.153808796298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45938.153808796298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45938.153808796298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45938.153808796298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45938.153808796298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45938.153808796298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45938.153808796298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45938.153808796298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45938.153808796298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45938.153808796298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45938.153808796298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45938.153808796298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45938.153808796298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45938.153808796298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45938.153808796298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45938.153808796298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45938.153808796298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45938.153808796298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45938.153808796298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45938.153808796298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45938.153808796298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45938.153808796298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45938.153808796298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45938.153808796298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45938.153808796298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45938.153808796298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45938.153808796298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45938.153808796298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45938.153808796298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45938.153808796298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45938.153808796298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45938.153808796298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45938.153808796298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45938.153808796298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45938.153808796298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45938.153808796298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45938.153808796298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45938.153808796298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45938.153808796298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45938.153808796298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45938.153808796298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45938.153808796298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45938.153808796298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45938.153808796298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45938.153808796298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45938.153808796298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45938.153808796298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45938.153808796298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45938.153808796298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45938.153808796298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45938.153808796298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45938.153808796298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45938.153808796298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45938.153808796298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45938.153808796298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45938.153808796298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45938.153808796298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45938.153808796298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45938.153808796298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45938.153808796298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45938.153808796298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45938.153808796298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45938.153808796298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45938.153808796298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45938.153808796298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45938.153808796298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45938.153808796298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45938.153808796298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45938.153808796298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45938.153808796298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45938.153808796298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45938.153808796298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45938.153808796298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45938.153808796298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45938.153808796298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45938.153808796298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45938.153808796298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45938.153808796298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45938.153808796298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45938.153808796298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45938.153808796298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45938.153808796298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45938.153808796298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45938.153808796298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45938.153808796298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45938.153808796298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45938.153808796298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45938.153808796298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45938.153808796298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45938.153808796298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45938.153808796298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45938.153808796298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45938.153808796298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45938.153808796298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45938.153808796298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45938.153808796298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45938.153808796298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45938.153808796298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45938.153808796298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45938.153808796298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45938.153808796298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45938.153808796298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45938.153808796298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45938.153808796298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45938.153808796298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45938.153808796298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45938.153808796298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45938.153808796298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45938.153808796298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45938.153808796298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45938.153808796298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45938.153808796298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45938.153808796298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45938.153808796298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45938.153808796298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45938.153808796298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45938.153808796298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45938.153808796298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45938.153808796298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45938.153808796298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45938.153808796298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45938.153808796298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45938.153808796298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45938.153808796298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45938.153808796298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45938.153808796298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45938.153808796298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45938.153808796298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45938.153808796298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45938.153808796298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45938.153808796298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45938.153808796298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45938.153808796298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45938.153808796298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45938.153808796298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45938.153808796298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45938.153808796298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45938.153808796298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45938.153808796298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45938.153808796298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45938.153808796298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45938.153808796298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45938.153808796298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45938.153808796298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45938.153808796298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45938.153808796298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45938.153808796298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45938.153808796298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45938.153808796298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45938.153808796298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45938.153808796298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45938.153808796298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45938.153808796298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45938.153808796298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45938.153808796298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45938.153808796298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45938.153808796298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45938.153808796298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45938.153808796298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45938.153808796298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45938.153808796298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45938.153808796298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45938.153808796298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45938.153808796298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45938.153808796298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45938.153808796298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45938.153808796298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45938.153808796298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45938.153808796298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45938.153808796298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45938.153808796298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45938.153808796298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45938.153808796298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45938.153808796298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45938.153808796298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45938.153808796298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45938.153808796298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45938.153808796298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45938.153808796298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45938.153808796298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45938.153808796298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45938.153808796298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45938.153808796298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45938.153808796298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45938.153808796298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45938.153808796298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45938.153808796298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45938.153808796298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45938.153808796298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45938.153808796298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45938.153808796298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45938.153808796298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45938.153808796298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45938.153808796298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45938.153808796298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45938.153808796298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45938.153808796298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45938.153808796298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45938.153808796298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45938.153808796298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45938.153808796298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45938.153808796298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45938.153808796298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45938.153808796298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45938.153808796298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45938.153808796298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45938.153808796298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45938.153808796298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45938.153808796298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45938.153808796298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45938.153808796298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45938.153808796298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45938.153808796298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45938.153808796298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45938.153808796298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45938.153808796298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45938.153808796298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45938.153808796298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45938.153808796298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45938.153808796298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45938.153808796298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45938.153808796298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45938.153808796298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45938.153808796298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45938.153808796298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45938.153808796298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45938.153808796298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45938.153808796298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45938.153808796298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45938.153808796298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45938.153808796298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45938.153808796298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45938.153808796298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45938.153808796298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45938.153808796298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45938.153808796298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45938.153808796298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45938.153808796298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45938.153808796298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45938.153808796298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45938.153808796298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45938.153808796298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45938.153808796298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45938.153808796298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45938.153808796298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45938.153808796298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45938.153808796298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45938.153808796298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45938.153808796298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45938.153808796298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45938.153808796298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45938.153808796298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45938.153808796298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45938.153808796298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45938.153808796298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45938.153808796298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45938.153808796298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45938.153808796298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45938.153808796298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45938.153808796298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45938.153808796298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45938.153808796298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45938.153808796298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45938.153808796298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45938.153808796298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45938.153808796298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45938.153808796298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45938.153808796298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45938.153808796298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45938.153808796298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45938.153808796298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45938.153808796298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45938.153808796298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45938.153808796298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45938.153808796298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45938.153808796298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45938.153808796298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45938.153808796298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45938.153808796298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45938.153808796298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45938.153808796298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45938.153808796298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45938.153808796298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45938.153808796298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45938.153808796298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45938.153808796298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45938.153808796298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45938.153808796298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45938.153808796298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45938.153808796298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45938.153808796298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45938.153808796298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45938.153808796298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45938.153808796298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45938.153808796298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45938.153808796298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45938.153808796298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45938.153808796298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45938.153808796298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45938.153808796298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45938.153808796298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45938.153808796298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45938.153808796298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45938.153808796298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45938.153808796298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45938.153808796298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45938.153808796298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45938.153808796298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45938.153808796298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45938.153808796298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45938.153808796298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45938.153808796298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45938.153808796298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45938.153808796298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45938.153808796298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45938.153808796298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45938.153808796298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45938.153808796298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45938.153808796298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45938.153808796298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45938.153808796298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45938.153808796298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45938.153808796298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45938.153808796298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45938.153808796298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45938.153808796298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45938.153808796298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45938.153808796298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45938.153808796298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45938.153808796298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45938.153808796298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45938.153808796298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45938.153808796298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45938.153808796298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45938.153808796298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45938.153808796298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45938.153808796298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45938.153808796298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45938.153808796298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45938.153808796298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45938.153808796298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45938.153808796298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45938.153808796298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45938.153808796298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45938.153808796298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45938.153808796298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45938.153808796298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45938.153808796298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45938.153808796298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45938.153808796298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45938.153808796298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45938.153808796298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45938.153808796298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45938.153808796298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45938.153808796298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45938.153808796298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45938.153808796298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45938.153808796298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45938.153808796298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45938.153808796298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45938.153808796298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45938.153808796298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45938.153808796298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45938.153808796298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45938.153808796298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45938.153808796298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45938.153808796298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45938.153808796298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45938.153808796298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45938.153808796298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45938.153808796298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45938.153808796298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45938.153808796298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45938.153808796298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45938.153808796298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45938.153808796298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45938.153808796298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45938.153808796298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45938.153808796298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45938.153808796298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45938.153808796298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45938.153808796298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45938.153808796298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45938.153808796298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45938.153808796298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45938.153808796298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45938.153808796298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45938.153808796298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45938.153808796298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45938.153808796298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45938.153808796298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45938.153808796298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45938.153808796298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45938.153808796298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45938.153808796298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45938.153808796298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45938.153808796298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45938.153808796298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45938.153808796298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45938.153808796298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45938.153808796298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45938.153808796298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45938.153808796298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45938.153808796298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45938.153808796298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45938.153808796298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45938.153808796298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45938.153808796298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45938.153808796298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45938.153808796298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45938.153808796298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45938.153808796298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45938.153808796298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45938.153808796298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45938.153808796298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45938.153808796298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45938.153808796298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45938.153808796298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45938.153808796298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45938.153808796298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45938.153808796298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45938.153808796298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45938.153808796298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45938.153808796298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45938.153808796298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45938.153808796298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45938.153808796298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45938.153808796298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45938.153808796298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45938.153808796298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45938.153808796298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45938.153808796298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45938.153808796298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45938.153808796298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45938.153808796298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45938.153808796298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45938.153808796298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45938.153808796298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45938.153808796298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45938.153808796298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45938.153808796298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45938.153808796298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45938.153808796298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45938.153808796298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45938.153808796298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45938.153808796298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45938.153808796298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45938.153808796298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45938.153808796298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45938.153808796298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45938.153808796298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45938.153808796298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45938.153808796298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45938.153808796298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45938.153808796298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45938.153808796298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45938.153808796298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45938.153808796298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45938.153808796298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45938.153808796298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45938.153808796298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45938.153808796298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45938.153808796298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45938.153808796298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45938.153808796298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45938.153808796298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45938.153808796298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45938.153808796298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45938.153808796298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45938.153808796298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45938.153808796298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45938.153808796298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45938.153808796298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45938.153808796298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45938.153808796298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45938.153808796298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45938.153808796298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45938.153808796298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45938.153808796298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45938.153808796298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45938.153808796298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45938.153808796298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45938.153808796298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45938.153808796298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45938.153808796298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45938.153808796298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45938.153808796298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45938.153808796298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45938.153808796298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45938.153808796298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45938.153808796298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45938.153808796298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45938.153808796298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45938.153808796298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45938.153808796298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45938.153808796298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45938.153808796298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45938.153808796298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45938.153808796298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45938.153808796298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45938.153808796298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45938.153808796298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45938.153808796298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45938.153808796298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45938.153808796298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45938.153808796298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45938.153808796298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45938.153808796298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45938.153808796298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45938.153808796298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45938.153808796298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45938.153808796298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45938.153808796298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45938.153808796298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45938.153808796298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45938.153808796298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45938.153808796298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45938.153808796298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45938.153808796298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45938.153808796298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45938.153808796298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45938.153808796298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45938.153808796298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45938.153808796298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45938.153808796298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45938.153808796298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45938.153808796298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45938.153808796298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45938.153808796298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45938.153808796298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45938.153808796298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45938.153808796298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45938.153808796298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45938.153808796298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45938.153808796298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45938.153808796298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45938.153808796298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45938.153808796298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45938.153808796298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45938.153808796298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45938.153808796298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45938.153808796298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45938.153808796298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45938.153808796298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45938.153808796298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45938.153808796298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45938.153808796298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45938.153808796298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45938.153808796298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45938.153808796298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45938.153808796298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45938.153808796298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45938.153808796298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45938.153808796298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45938.153808796298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45938.153808796298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45938.153808796298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45938.153808796298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45938.153808796298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45938.153808796298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45938.153808796298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45938.153808796298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45938.153808796298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45938.153808796298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45938.153808796298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45938.153808796298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45938.153808796298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45938.153808796298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45938.153808796298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45938.153808796298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45938.153808796298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45938.153808796298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45938.153808796298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45938.153808796298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45938.153808796298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45938.153808796298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45938.153808796298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45938.153808796298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45938.153808796298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45938.153808796298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45938.153808796298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45938.153808796298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45938.153808796298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45938.153808796298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45938.153808796298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45938.153808796298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45938.153808796298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45938.153808796298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45938.153808796298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45938.153808796298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45938.153808796298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45938.153808796298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45938.153808796298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45938.153808796298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45938.153808796298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45938.153808796298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45938.153808796298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45938.153808796298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45938.153808796298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45938.153808796298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45938.153808796298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45938.153808796298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45938.153808796298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45938.153808796298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45938.153808796298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45938.153808796298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45938.153808796298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45938.153808796298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45938.153808796298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45938.153808796298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45938.153808796298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45938.153808796298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45938.153808796298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45938.153808796298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45938.153808796298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45938.153808796298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45938.153808796298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45938.153808796298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45938.153808796298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45938.153808796298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45938.153808796298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45938.153808796298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45938.153808796298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45938.153808796298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45938.153808796298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45938.153808796298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45938.153808796298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45938.153808796298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45938.153808796298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45938.153808796298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45938.153808796298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45938.153808796298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45938.153808796298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45938.153808796298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45938.153808796298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45938.153808796298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45938.153808796298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45938.153808796298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45938.153808796298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45938.153808796298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45938.153808796298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45938.153808796298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45938.153808796298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45938.153808796298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45938.153808796298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45938.153808796298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45938.153808796298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45938.153808796298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45938.153808796298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45938.153808796298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45938.153808796298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45938.153808796298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45938.153808796298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45938.153808796298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45938.153808796298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45938.153808796298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45938.153808796298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45938.153808796298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45938.153808796298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45938.153808796298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45938.153808796298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45938.153808796298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45938.153808796298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45938.153808796298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45938.153808796298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45938.153808796298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45938.153808796298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45938.153808796298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45938.153808796298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45938.153808796298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45938.153808796298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45938.153808796298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45938.153808796298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45938.153808796298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45938.153808796298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45938.153808796298</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234.67309120370192</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0.47538287036877591</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0.25820694444701076</v>
      </c>
      <c r="H4" s="136">
        <v>45937.884652777779</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1</v>
      </c>
      <c r="D5" s="134" t="s">
        <v>27578</v>
      </c>
      <c r="E5" s="135" t="s">
        <v>38964</v>
      </c>
      <c r="F5" s="136"/>
      <c r="G5" s="137">
        <f ca="1">IFERROR(NOW()-F5,"")</f>
        <v>45938.153808796298</v>
      </c>
      <c r="H5" s="136">
        <v>45937.997557870367</v>
      </c>
      <c r="I5" s="132" t="str">
        <f>IFERROR(VLOOKUP(D5,DB!A:F,6,0),"")</f>
        <v>SCECO</v>
      </c>
      <c r="J5" s="132" t="str">
        <f>IFERROR(VLOOKUP(D5,DB!A:G,7,0),"")</f>
        <v>Dead</v>
      </c>
      <c r="K5" s="139" t="s">
        <v>39063</v>
      </c>
      <c r="L5" s="134" t="str">
        <f>IFERROR(VLOOKUP(D5,DB!A:I,9,0),"")</f>
        <v>Latis</v>
      </c>
    </row>
    <row r="6" spans="1:16" ht="15" customHeight="1">
      <c r="A6" s="132" t="s">
        <v>39064</v>
      </c>
      <c r="B6" s="132" t="str">
        <f>IFERROR(VLOOKUP(D6,DB!A:K,11,0),"")</f>
        <v>R4</v>
      </c>
      <c r="C6" s="133">
        <v>1</v>
      </c>
      <c r="D6" s="134" t="s">
        <v>35912</v>
      </c>
      <c r="E6" s="135" t="s">
        <v>38964</v>
      </c>
      <c r="F6" s="136">
        <v>45938.137499999997</v>
      </c>
      <c r="G6" s="137">
        <f ca="1">IFERROR(NOW()-F6,"")</f>
        <v>1.6308796301018447E-2</v>
      </c>
      <c r="H6" s="136">
        <v>45938.131550925929</v>
      </c>
      <c r="I6" s="132" t="str">
        <f>IFERROR(VLOOKUP(D6,DB!A:F,6,0),"")</f>
        <v>Generator-SG</v>
      </c>
      <c r="J6" s="132" t="str">
        <f>IFERROR(VLOOKUP(D6,DB!A:G,7,0),"")</f>
        <v>Dead</v>
      </c>
      <c r="K6" s="139" t="s">
        <v>39061</v>
      </c>
      <c r="L6" s="134" t="str">
        <f>IFERROR(VLOOKUP(D6,DB!A:I,9,0),"")</f>
        <v>Latis</v>
      </c>
    </row>
    <row r="7" spans="1:16" ht="15" customHeight="1">
      <c r="A7" s="132"/>
      <c r="B7" s="132" t="str">
        <f>IFERROR(VLOOKUP(D7,DB!A:K,11,0),"")</f>
        <v/>
      </c>
      <c r="C7" s="133"/>
      <c r="D7" s="134"/>
      <c r="E7" s="135"/>
      <c r="F7" s="136"/>
      <c r="G7" s="137">
        <f ca="1">IFERROR(NOW()-F7,"")</f>
        <v>45938.153808796298</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45938.153808796298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45938.153808796298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45938.153808796298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45938.153808796298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45938.153808796298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45938.153808796298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45938.153808796298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45938.153808796298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45938.153808796298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45938.153808796298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45938.153808796298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45938.153808796298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45938.153808796298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45938.153808796298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45938.153808796298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45938.153808796298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45938.153808796298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45938.153808796298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45938.153808796298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45938.153808796298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45938.153808796298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45938.153808796298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45938.153808796298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45938.153808796298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45938.153808796298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45938.153808796298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45938.153808796298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45938.153808796298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45938.153808796298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45938.153808796298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45938.153808796298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45938.153808796298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45938.153808796298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45938.153808796298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45938.153808796298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45938.153808796298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45938.153808796298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45938.153808796298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45938.153808796298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45938.153808796298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45938.153808796298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45938.153808796298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45938.153808796298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45938.153808796298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45938.153808796298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45938.153808796298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45938.153808796298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45938.153808796298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45938.153808796298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45938.153808796298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45938.153808796298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45938.153808796298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45938.153808796298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45938.153808796298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45938.153808796298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45938.153808796298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45938.153808796298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45938.153808796298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45938.153808796298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45938.153808796298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45938.153808796298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45938.153808796298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45938.153808796298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45938.153808796298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45938.153808796298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45938.153808796298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45938.153808796298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45938.153808796298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45938.153808796298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45938.153808796298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45938.153808796298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45938.153808796298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45938.153808796298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45938.153808796298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45938.153808796298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45938.153808796298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45938.153808796298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45938.153808796298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45938.153808796298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45938.153808796298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45938.153808796298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45938.153808796298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45938.153808796298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45938.153808796298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45938.153808796298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45938.153808796298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45938.153808796298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45938.153808796298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45938.153808796298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45938.153808796298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45938.153808796298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45938.153808796298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45938.153808796298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45938.153808796298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45938.153808796298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45938.153808796298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45938.153808796298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45938.153808796298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45938.153808796298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45938.153808796298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45938.153808796298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45938.153808796298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45938.153808796298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45938.153808796298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45938.153808796298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45938.153808796298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45938.153808796298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45938.153808796298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45938.153808796298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45938.153808796298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45938.153808796298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45938.153808796298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45938.153808796298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45938.153808796298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45938.153808796298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45938.153808796298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45938.153808796298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45938.153808796298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45938.153808796298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45938.153808796298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45938.153808796298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45938.153808796298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45938.153808796298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45938.153808796298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45938.153808796298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45938.153808796298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45938.153808796298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45938.153808796298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45938.153808796298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45938.153808796298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45938.153808796298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45938.153808796298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45938.153808796298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45938.153808796298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45938.153808796298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45938.153808796298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45938.153808796298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45938.153808796298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45938.153808796298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45938.153808796298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45938.153808796298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45938.153808796298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45938.153808796298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45938.153808796298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45938.153808796298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45938.153808796298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45938.153808796298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45938.153808796298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45938.153808796298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45938.153808796298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45938.153808796298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45938.153808796298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45938.153808796298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45938.153808796298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45938.153808796298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45938.153808796298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45938.153808796298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45938.153808796298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45938.153808796298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45938.153808796298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45938.153808796298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45938.153808796298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45938.153808796298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45938.153808796298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45938.153808796298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45938.153808796298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45938.153808796298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45938.153808796298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45938.153808796298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45938.153808796298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45938.153808796298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45938.153808796298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45938.153808796298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45938.153808796298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45938.153808796298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45938.153808796298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45938.153808796298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45938.153808796298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45938.153808796298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45938.153808796298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45938.153808796298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45938.153808796298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45938.153808796298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45938.153808796298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45938.153808796298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45938.153808796298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45938.153808796298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45938.153808796298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45938.153808796298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45938.153808796298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45938.153808796298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45938.153808796298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45938.153808796298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45938.153808796298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45938.153808796298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45938.153808796298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45938.153808796298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45938.153808796298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45938.153808796298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45938.153808796298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45938.153808796298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45938.153808796298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45938.153808796298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45938.153808796298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45938.153808796298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45938.153808796298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45938.153808796298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45938.153808796298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45938.153808796298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45938.153808796298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45938.153808796298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45938.153808796298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45938.153808796298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45938.153808796298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45938.153808796298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45938.153808796298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45938.153808796298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45938.153808796298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45938.153808796298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45938.153808796298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45938.153808796298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45938.153808796298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45938.153808796298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45938.153808796298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45938.153808796298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45938.153808796298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45938.153808796298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45938.153808796298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45938.153808796298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45938.153808796298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45938.153808796298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45938.153808796298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45938.153808796298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45938.153808796298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45938.153808796298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45938.153808796298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45938.153808796298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45938.153808796298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45938.153808796298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45938.153808796298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45938.153808796298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45938.153808796298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45938.153808796298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45938.153808796298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45938.153808796298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45938.153808796298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45938.153808796298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45938.153808796298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45938.153808796298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45938.153808796298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45938.153808796298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45938.153808796298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45938.153808796298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45938.153808796298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45938.153808796298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45938.153808796298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45938.153808796298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45938.153808796298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45938.153808796298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45938.153808796298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45938.153808796298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45938.153808796298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45938.153808796298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45938.153808796298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45938.153808796298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45938.153808796298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45938.153808796298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45938.153808796298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45938.153808796298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45938.153808796298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45938.153808796298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45938.153808796298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45938.153808796298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45938.153808796298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45938.153808796298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45938.153808796298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45938.153808796298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45938.153808796298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45938.153808796298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45938.153808796298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45938.153808796298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45938.153808796298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45938.153808796298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45938.153808796298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45938.153808796298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45938.153808796298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45938.153808796298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45938.153808796298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45938.153808796298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45938.153808796298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45938.153808796298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45938.153808796298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45938.153808796298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45938.153808796298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45938.153808796298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45938.153808796298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45938.153808796298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45938.153808796298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45938.153808796298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45938.153808796298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45938.153808796298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45938.153808796298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45938.153808796298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45938.153808796298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45938.153808796298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45938.153808796298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45938.153808796298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45938.153808796298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45938.153808796298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45938.153808796298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45938.153808796298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45938.153808796298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45938.153808796298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45938.153808796298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45938.153808796298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45938.153808796298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45938.153808796298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45938.153808796298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45938.153808796298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45938.153808796298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45938.153808796298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45938.153808796298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45938.153808796298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45938.153808796298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45938.153808796298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45938.153808796298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45938.153808796298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45938.153808796298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45938.153808796298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45938.153808796298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45938.153808796298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45938.153808796298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45938.153808796298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45938.153808796298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45938.153808796298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45938.153808796298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45938.153808796298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45938.153808796298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45938.153808796298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45938.153808796298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45938.153808796298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45938.153808796298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45938.153808796298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45938.153808796298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45938.153808796298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45938.153808796298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45938.153808796298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45938.153808796298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45938.153808796298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45938.153808796298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45938.153808796298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45938.153808796298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45938.153808796298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45938.153808796298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45938.153808796298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45938.153808796298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45938.153808796298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45938.153808796298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45938.153808796298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45938.153808796298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45938.153808796298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45938.153808796298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45938.153808796298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45938.153808796298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45938.153808796298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45938.153808796298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45938.153808796298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45938.153808796298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45938.153808796298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45938.153808796298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45938.153808796298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45938.153808796298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45938.153808796298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45938.153808796298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45938.153808796298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45938.153808796298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45938.153808796298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45938.153808796298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45938.153808796298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45938.153808796298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45938.153808796298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45938.153808796298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45938.153808796298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45938.153808796298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45938.153808796298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45938.153808796298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45938.153808796298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45938.153808796298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45938.153808796298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45938.153808796298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45938.153808796298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45938.153808796298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45938.153808796298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45938.153808796298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45938.153808796298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45938.153808796298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45938.153808796298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45938.153808796298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45938.153808796298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45938.153808796298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45938.153808796298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45938.153808796298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45938.153808796298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45938.153808796298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45938.153808796298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45938.153808796298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45938.153808796298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45938.153808796298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45938.153808796298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45938.153808796298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45938.153808796298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45938.153808796298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45938.153808796298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45938.153808796298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45938.153808796298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45938.153808796298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45938.153808796298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45938.153808796298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45938.153808796298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45938.153808796298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45938.153808796298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45938.153808796298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45938.153808796298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45938.153808796298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45938.153808796298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45938.153808796298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45938.153808796298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45938.153808796298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45938.153808796298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45938.153808796298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45938.153808796298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45938.153808796298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45938.153808796298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45938.153808796298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45938.153808796298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45938.153808796298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45938.153808796298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45938.153808796298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45938.153808796298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45938.153808796298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45938.153808796298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45938.153808796298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45938.153808796298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45938.153808796298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45938.153808796298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45938.153808796298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45938.153808796298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45938.153808796298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45938.153808796298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45938.153808796298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45938.153808796298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45938.153808796298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45938.153808796298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45938.153808796298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45938.153808796298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45938.153808796298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45938.153808796298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45938.153808796298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45938.153808796298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45938.153808796298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45938.153808796298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45938.153808796298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45938.153808796298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45938.153808796298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45938.153808796298</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45938.153808796298</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37" t="s">
        <v>36000</v>
      </c>
      <c r="E2" s="37" t="s">
        <v>38964</v>
      </c>
      <c r="F2" s="38">
        <v>45891.832060185188</v>
      </c>
      <c r="G2" s="39">
        <f t="shared" ref="G2" ca="1" si="0">IFERROR(NOW()-F2,"-")</f>
        <v>46.321748611109797</v>
      </c>
      <c r="H2" s="38">
        <v>45891.790393518517</v>
      </c>
      <c r="I2" s="37" t="str">
        <f>IFERROR(VLOOKUP(D2,DB!A:F,6,0),"")</f>
        <v>Generator-SG</v>
      </c>
      <c r="J2" s="37" t="str">
        <f>IFERROR(VLOOKUP(D2,DB!A:G,7,0),"")</f>
        <v>Vandalized</v>
      </c>
      <c r="K2" s="37" t="s">
        <v>39066</v>
      </c>
      <c r="L2" s="37" t="str">
        <f>IFERROR(VLOOKUP(D2,DB!A:I,9,0),"")</f>
        <v>Latis</v>
      </c>
      <c r="M2" s="128"/>
    </row>
    <row r="3" spans="1:13" ht="30.75">
      <c r="A3" s="37" t="s">
        <v>39067</v>
      </c>
      <c r="B3" s="37" t="str">
        <f>IFERROR(VLOOKUP(D3,DB!A:K,11,0),"")</f>
        <v>R5</v>
      </c>
      <c r="C3" s="37">
        <v>1</v>
      </c>
      <c r="D3" s="37" t="s">
        <v>31295</v>
      </c>
      <c r="E3" s="37" t="s">
        <v>38969</v>
      </c>
      <c r="F3" s="38">
        <v>45926.188877314817</v>
      </c>
      <c r="G3" s="39">
        <f ca="1">IFERROR(NOW()-F3,"-")</f>
        <v>11.964931481481472</v>
      </c>
      <c r="H3" s="38">
        <v>45926.158159722225</v>
      </c>
      <c r="I3" s="37" t="str">
        <f>IFERROR(VLOOKUP(D3,DB!A:F,6,0),"")</f>
        <v>SCECO</v>
      </c>
      <c r="J3" s="37" t="str">
        <f>IFERROR(VLOOKUP(D3,DB!A:G,7,0),"")</f>
        <v>Good</v>
      </c>
      <c r="K3" s="37" t="s">
        <v>39068</v>
      </c>
      <c r="L3" s="37" t="str">
        <f>IFERROR(VLOOKUP(D3,DB!A:I,9,0),"")</f>
        <v>Latis</v>
      </c>
      <c r="M3" s="128"/>
    </row>
    <row r="4" spans="1:13" ht="30.75">
      <c r="A4" s="37" t="s">
        <v>39069</v>
      </c>
      <c r="B4" s="37" t="str">
        <f>IFERROR(VLOOKUP(D4,DB!A:K,11,0),"")</f>
        <v>R5</v>
      </c>
      <c r="C4" s="37">
        <v>1</v>
      </c>
      <c r="D4" s="37" t="s">
        <v>31519</v>
      </c>
      <c r="E4" s="37" t="s">
        <v>38969</v>
      </c>
      <c r="F4" s="38">
        <v>45937.848715277774</v>
      </c>
      <c r="G4" s="39">
        <f ca="1">IFERROR(NOW()-F4,"-")</f>
        <v>0.30509351852379041</v>
      </c>
      <c r="H4" s="38">
        <v>45937.57917824074</v>
      </c>
      <c r="I4" s="37" t="str">
        <f>IFERROR(VLOOKUP(D4,DB!A:F,6,0),"")</f>
        <v>SCECO</v>
      </c>
      <c r="J4" s="37" t="str">
        <f>IFERROR(VLOOKUP(D4,DB!A:G,7,0),"")</f>
        <v>No BB Design</v>
      </c>
      <c r="K4" s="37" t="s">
        <v>39070</v>
      </c>
      <c r="L4" s="37" t="str">
        <f>IFERROR(VLOOKUP(D4,DB!A:I,9,0),"")</f>
        <v>Latis</v>
      </c>
      <c r="M4" s="128"/>
    </row>
    <row r="5" spans="1:13" ht="15">
      <c r="A5" s="37" t="s">
        <v>39071</v>
      </c>
      <c r="B5" s="37" t="str">
        <f>IFERROR(VLOOKUP(D5,DB!A:K,11,0),"")</f>
        <v>R5</v>
      </c>
      <c r="C5" s="37">
        <v>6</v>
      </c>
      <c r="D5" s="37" t="s">
        <v>37358</v>
      </c>
      <c r="E5" s="37" t="s">
        <v>38964</v>
      </c>
      <c r="F5" s="38">
        <v>45937.987083333333</v>
      </c>
      <c r="G5" s="39">
        <f ca="1">IFERROR(NOW()-F5,"-")</f>
        <v>0.16672546296467772</v>
      </c>
      <c r="H5" s="38">
        <v>45937.842569444445</v>
      </c>
      <c r="I5" s="37" t="str">
        <f>IFERROR(VLOOKUP(D5,DB!A:F,6,0),"")</f>
        <v>Generator-DG</v>
      </c>
      <c r="J5" s="37" t="str">
        <f>IFERROR(VLOOKUP(D5,DB!A:G,7,0),"")</f>
        <v>Good</v>
      </c>
      <c r="K5" s="37" t="s">
        <v>39072</v>
      </c>
      <c r="L5" s="37" t="str">
        <f>IFERROR(VLOOKUP(D5,DB!A:I,9,0),"")</f>
        <v>Latis</v>
      </c>
      <c r="M5" s="128"/>
    </row>
    <row r="6" spans="1:13" ht="15">
      <c r="A6" s="37" t="s">
        <v>39073</v>
      </c>
      <c r="B6" s="37" t="str">
        <f>IFERROR(VLOOKUP(D6,DB!A:K,11,0),"")</f>
        <v>R5</v>
      </c>
      <c r="C6" s="37">
        <v>1</v>
      </c>
      <c r="D6" s="37" t="s">
        <v>34244</v>
      </c>
      <c r="E6" s="37" t="s">
        <v>38964</v>
      </c>
      <c r="F6" s="38">
        <v>45938.121053240742</v>
      </c>
      <c r="G6" s="39">
        <f ca="1">IFERROR(NOW()-F6,"-")</f>
        <v>3.2755555555922911E-2</v>
      </c>
      <c r="H6" s="38">
        <v>45938.115127314813</v>
      </c>
      <c r="I6" s="37" t="str">
        <f>IFERROR(VLOOKUP(D6,DB!A:F,6,0),"")</f>
        <v>Generator-SG</v>
      </c>
      <c r="J6" s="37" t="str">
        <f>IFERROR(VLOOKUP(D6,DB!A:G,7,0),"")</f>
        <v>Vandalized</v>
      </c>
      <c r="K6" s="37" t="s">
        <v>39074</v>
      </c>
      <c r="L6" s="37" t="str">
        <f>IFERROR(VLOOKUP(D6,DB!A:I,9,0),"")</f>
        <v>Latis</v>
      </c>
      <c r="M6" s="128"/>
    </row>
    <row r="7" spans="1:13" ht="30.75">
      <c r="A7" s="37" t="s">
        <v>39075</v>
      </c>
      <c r="B7" s="37" t="str">
        <f>IFERROR(VLOOKUP(D7,DB!A:K,11,0),"")</f>
        <v>R5</v>
      </c>
      <c r="C7" s="37">
        <v>1</v>
      </c>
      <c r="D7" s="37" t="s">
        <v>29760</v>
      </c>
      <c r="E7" s="37" t="s">
        <v>38964</v>
      </c>
      <c r="F7" s="38">
        <v>45938.14398148148</v>
      </c>
      <c r="G7" s="39">
        <f ca="1">IFERROR(NOW()-F7,"-")</f>
        <v>9.8273148178122938E-3</v>
      </c>
      <c r="H7" s="38">
        <v>45937.893564814818</v>
      </c>
      <c r="I7" s="37" t="str">
        <f>IFERROR(VLOOKUP(D7,DB!A:F,6,0),"")</f>
        <v>SCECO</v>
      </c>
      <c r="J7" s="37" t="str">
        <f>IFERROR(VLOOKUP(D7,DB!A:G,7,0),"")</f>
        <v>Dead</v>
      </c>
      <c r="K7" s="37" t="s">
        <v>39076</v>
      </c>
      <c r="L7" s="37" t="str">
        <f>IFERROR(VLOOKUP(D7,DB!A:I,9,0),"")</f>
        <v>Latis</v>
      </c>
      <c r="M7" s="128"/>
    </row>
    <row r="8" spans="1:13" ht="15">
      <c r="A8" s="37"/>
      <c r="B8" s="37" t="str">
        <f>IFERROR(VLOOKUP(D8,DB!A:K,11,0),"")</f>
        <v/>
      </c>
      <c r="C8" s="37"/>
      <c r="D8" s="37"/>
      <c r="E8" s="37"/>
      <c r="F8" s="38"/>
      <c r="G8" s="39">
        <f ca="1">IFERROR(NOW()-F8,"-")</f>
        <v>45938.153808796298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45938.153808796298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45938.153808796298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45938.153808796298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45938.153808796298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45938.153808796298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45938.153808796298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45938.153808796298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45938.153808796298</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45938.153808796298</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45938.153808796298</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45938.153808796298</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45938.153808796298</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45938.153808796298</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45938.153808796298</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45938.153808796298</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45938.153808796298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45938.153808796298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45938.153808796298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45938.153808796298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45938.153808796298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45938.153808796298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45938.153808796298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45938.153808796298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45938.153808796298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45938.153808796298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45938.153808796298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45938.153808796298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45938.153808796298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45938.153808796298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45938.153808796298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45938.153808796298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45938.153808796298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45938.153808796298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45938.153808796298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45938.153808796298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45938.153808796298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45938.153808796298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45938.153808796298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45938.153808796298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45938.153808796298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45938.153808796298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45938.153808796298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45938.153808796298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45938.153808796298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45938.153808796298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45938.153808796298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45938.153808796298</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45938.153808796298</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45938.153808796298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45938.153808796298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45938.153808796298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45938.153808796298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45938.153808796298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45938.153808796298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45938.153808796298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45938.153808796298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45938.153808796298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45938.153808796298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45938.153808796298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45938.153808796298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45938.153808796298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45938.153808796298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45938.153808796298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45938.153808796298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45938.153808796298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45938.153808796298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45938.153808796298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45938.153808796298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45938.153808796298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45938.153808796298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45938.153808796298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45938.153808796298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45938.153808796298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45938.153808796298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45938.153808796298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45938.153808796298</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45938.153808796298</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45938.153808796298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45938.153808796298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45938.153808796298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45938.153808796298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45938.153808796298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45938.153808796298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45938.153808796298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45938.153808796298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45938.153808796298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45938.153808796298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45938.153808796298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45938.153808796298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45938.153808796298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45938.153808796298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45938.153808796298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45938.153808796298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45938.153808796298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45938.153808796298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45938.153808796298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45938.153808796298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45938.153808796298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45938.153808796298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45938.153808796298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45938.153808796298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45938.153808796298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45938.153808796298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45938.153808796298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45938.153808796298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45938.153808796298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45938.153808796298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45938.153808796298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45938.153808796298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45938.153808796298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45938.153808796298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45938.153808796298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45938.153808796298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45938.153808796298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45938.153808796298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45938.153808796298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45938.153808796298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45938.153808796298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45938.153808796298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45938.153808796298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45938.153808796298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45938.153808796298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45938.153808796298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45938.153808796298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45938.153808796298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45938.153808796298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45938.153808796298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45938.153808796298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45938.153808796298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45938.153808796298</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45938.153808796298</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39077</v>
      </c>
      <c r="B2" s="112" t="s">
        <v>5398</v>
      </c>
      <c r="C2" s="129">
        <v>1</v>
      </c>
      <c r="D2" s="112" t="s">
        <v>34463</v>
      </c>
      <c r="E2" s="129" t="s">
        <v>39078</v>
      </c>
      <c r="F2" s="130">
        <v>45926.772847222222</v>
      </c>
      <c r="G2" s="81">
        <f ca="1">IFERROR(NOW()-F2,"-")</f>
        <v>11.380961574075627</v>
      </c>
      <c r="H2" s="131">
        <v>45927.449074074102</v>
      </c>
      <c r="I2" s="112" t="str">
        <f>IFERROR(VLOOKUP(D2,DB!A:F,6,0),"")</f>
        <v>SCECO</v>
      </c>
      <c r="J2" s="112" t="str">
        <f>IFERROR(VLOOKUP(D2,DB!A:G,7,0),"")</f>
        <v>Weak</v>
      </c>
      <c r="K2" s="129" t="s">
        <v>39079</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45938.153808796298</v>
      </c>
      <c r="H3" s="131">
        <v>45927.987534722219</v>
      </c>
      <c r="I3" s="112" t="str">
        <f>IFERROR(VLOOKUP(D3,DB!A:F,6,0),"")</f>
        <v>SCECO</v>
      </c>
      <c r="J3" s="112" t="str">
        <f>IFERROR(VLOOKUP(D3,DB!A:G,7,0),"")</f>
        <v>Vandalized</v>
      </c>
      <c r="K3" s="129" t="s">
        <v>39080</v>
      </c>
      <c r="L3" s="118" t="str">
        <f>IFERROR(VLOOKUP(D3,DB!A:I,9,0),"")</f>
        <v>Latis</v>
      </c>
    </row>
    <row r="4" spans="1:16383" ht="31.5" customHeight="1">
      <c r="A4" s="129" t="s">
        <v>39081</v>
      </c>
      <c r="B4" s="112" t="s">
        <v>5398</v>
      </c>
      <c r="C4" s="129">
        <v>1</v>
      </c>
      <c r="D4" s="112" t="s">
        <v>32861</v>
      </c>
      <c r="E4" s="129" t="s">
        <v>39078</v>
      </c>
      <c r="F4" s="130">
        <v>45933.880972222221</v>
      </c>
      <c r="G4" s="81">
        <f ca="1">IFERROR(NOW()-F4,"-")</f>
        <v>4.2728365740767913</v>
      </c>
      <c r="H4" s="131">
        <v>45929.455266203702</v>
      </c>
      <c r="I4" s="112" t="str">
        <f>IFERROR(VLOOKUP(D4,DB!A:F,6,0),"")</f>
        <v>SCECO</v>
      </c>
      <c r="J4" s="112" t="str">
        <f>IFERROR(VLOOKUP(D4,DB!A:G,7,0),"")</f>
        <v>In progress</v>
      </c>
      <c r="K4" s="129" t="s">
        <v>39079</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39082</v>
      </c>
      <c r="B5" s="112" t="s">
        <v>5398</v>
      </c>
      <c r="C5" s="129">
        <v>1</v>
      </c>
      <c r="D5" s="112" t="s">
        <v>33408</v>
      </c>
      <c r="E5" s="129" t="s">
        <v>38964</v>
      </c>
      <c r="F5" s="130">
        <v>45934.942245370374</v>
      </c>
      <c r="G5" s="81">
        <f ca="1">IFERROR(NOW()-F5,"-")</f>
        <v>3.2115634259243961</v>
      </c>
      <c r="H5" s="131">
        <v>45934.470231481479</v>
      </c>
      <c r="I5" s="112" t="str">
        <f>IFERROR(VLOOKUP(D5,DB!A:F,6,0),"")</f>
        <v>SCECO</v>
      </c>
      <c r="J5" s="112" t="str">
        <f>IFERROR(VLOOKUP(D5,DB!A:G,7,0),"")</f>
        <v>Dead</v>
      </c>
      <c r="K5" s="129" t="s">
        <v>39079</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39083</v>
      </c>
      <c r="B6" s="112" t="str">
        <f>IFERROR(VLOOKUP(D6,DB!A:K,11,0),"")</f>
        <v>R6</v>
      </c>
      <c r="C6" s="114">
        <v>1</v>
      </c>
      <c r="D6" s="112" t="s">
        <v>33684</v>
      </c>
      <c r="E6" s="129" t="s">
        <v>39078</v>
      </c>
      <c r="F6" s="116">
        <v>45937.809027777781</v>
      </c>
      <c r="G6" s="81">
        <f ca="1">IFERROR(NOW()-F6,"-")</f>
        <v>0.34478101851709653</v>
      </c>
      <c r="H6" s="116">
        <v>45937.667847222219</v>
      </c>
      <c r="I6" s="112" t="str">
        <f>IFERROR(VLOOKUP(D6,DB!A:F,6,0),"")</f>
        <v>SCECO</v>
      </c>
      <c r="J6" s="112" t="str">
        <f>IFERROR(VLOOKUP(D6,DB!A:G,7,0),"")</f>
        <v>Weak</v>
      </c>
      <c r="K6" s="117" t="s">
        <v>39084</v>
      </c>
      <c r="L6" s="118" t="str">
        <f>IFERROR(VLOOKUP(D6,DB!A:I,9,0),"")</f>
        <v>Latis</v>
      </c>
    </row>
    <row r="7" spans="1:16383" ht="31.5" customHeight="1">
      <c r="A7" s="113"/>
      <c r="B7" s="112" t="str">
        <f>IFERROR(VLOOKUP(D7,DB!A:K,11,0),"")</f>
        <v/>
      </c>
      <c r="C7" s="114"/>
      <c r="D7" s="112"/>
      <c r="E7" s="115"/>
      <c r="F7" s="116"/>
      <c r="G7" s="81">
        <f ca="1">IFERROR(NOW()-F7,"-")</f>
        <v>45938.153808796298</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45938.153808796298</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45938.153808796298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45938.153808796298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45938.153808796298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45938.153808796298</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45938.153808796298</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45938.153808796298</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45938.153808796298</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45938.153808796298</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45938.153808796298</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45938.153808796298</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45938.153808796298</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45938.153808796298</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45938.153808796298</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45938.153808796298</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45938.153808796298</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45938.153808796298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45938.153808796298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45938.153808796298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45938.153808796298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45938.153808796298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45938.153808796298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45938.153808796298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45938.153808796298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45938.153808796298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45938.153808796298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45938.153808796298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45938.153808796298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45938.153808796298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45938.153808796298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45938.153808796298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45938.153808796298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45938.153808796298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45938.153808796298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45938.153808796298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45938.153808796298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45938.153808796298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45938.153808796298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45938.153808796298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45938.153808796298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45938.153808796298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45938.153808796298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45938.153808796298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45938.153808796298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45938.153808796298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45938.153808796298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45938.153808796298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45938.153808796298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45938.153808796298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45938.153808796298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45938.153808796298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45938.153808796298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45938.153808796298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45938.153808796298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45938.153808796298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45938.153808796298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45938.153808796298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45938.153808796298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45938.153808796298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45938.153808796298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45938.153808796298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45938.153808796298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45938.153808796298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45938.153808796298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45938.153808796298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45938.153808796298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45938.153808796298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45938.153808796298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45938.153808796298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45938.153808796298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45938.153808796298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45938.153808796298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45938.153808796298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45938.153808796298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45938.153808796298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45938.153808796298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45938.153808796298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45938.153808796298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45938.153808796298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45938.153808796298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45938.153808796298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45938.153808796298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45938.153808796298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45938.153808796298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45938.153808796298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45938.153808796298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45938.153808796298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45938.153808796298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45938.153808796298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45938.153808796298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45938.153808796298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45938.153808796298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45938.153808796298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45938.153808796298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45938.153808796298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45938.153808796298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45938.153808796298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45938.153808796298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45938.153808796298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45938.153808796298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45938.153808796298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45938.153808796298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45938.153808796298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45938.153808796298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45938.153808796298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45938.153808796298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45938.153808796298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45938.153808796298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45938.153808796298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45938.153808796298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45938.153808796298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45938.153808796298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45938.153808796298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45938.153808796298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45938.153808796298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45938.153808796298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45938.153808796298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45938.153808796298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45938.153808796298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45938.153808796298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45938.153808796298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45938.153808796298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45938.153808796298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45938.153808796298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45938.153808796298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45938.153808796298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45938.153808796298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45938.153808796298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45938.153808796298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45938.153808796298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45938.153808796298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45938.153808796298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45938.153808796298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45938.153808796298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45938.153808796298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45938.153808796298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45938.153808796298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45938.153808796298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45938.153808796298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45938.153808796298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45938.153808796298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45938.153808796298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45938.153808796298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45938.153808796298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45938.153808796298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45938.153808796298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45938.153808796298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45938.153808796298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45938.153808796298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45938.153808796298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45938.153808796298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45938.153808796298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45938.153808796298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45938.153808796298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45938.153808796298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45938.153808796298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45938.153808796298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45938.153808796298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45938.153808796298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45938.153808796298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45938.153808796298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45938.153808796298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45938.153808796298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45938.153808796298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45938.153808796298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45938.153808796298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45938.153808796298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45938.153808796298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45938.153808796298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45938.153808796298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45938.153808796298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45938.153808796298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45938.153808796298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45938.153808796298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45938.153808796298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45938.153808796298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45938.153808796298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45938.153808796298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45938.153808796298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45938.153808796298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45938.153808796298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45938.153808796298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45938.153808796298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45938.153808796298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45938.153808796298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45938.153808796298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45938.153808796298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45938.153808796298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45938.153808796298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45938.153808796298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45938.153808796298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45938.153808796298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45938.153808796298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45938.153808796298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45938.153808796298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45938.153808796298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45938.153808796298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45938.153808796298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45938.153808796298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45938.153808796298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45938.153808796298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45938.153808796298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45938.153808796298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45938.153808796298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45938.153808796298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45938.153808796298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45938.153808796298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45938.153808796298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45938.153808796298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45938.153808796298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45938.153808796298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45938.153808796298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45938.153808796298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45938.153808796298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45938.153808796298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45938.153808796298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45938.153808796298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45938.153808796298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45938.153808796298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45938.153808796298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45938.153808796298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45938.153808796298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45938.153808796298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45938.153808796298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45938.153808796298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45938.153808796298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45938.153808796298</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2025-10-08T00:42:57Z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